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n.city.taito.tokyo.jp\台東区\企画財政部\財政課\課外秘\調査担当\Ｒ７年度\財政状況資料集\080303（令和６年度財政状況資料集の作成及び提出について）\11_確認依頼（0318）\"/>
    </mc:Choice>
  </mc:AlternateContent>
  <xr:revisionPtr revIDLastSave="0" documentId="13_ncr:1_{B9880D14-BEED-4C59-B5CF-5DC27DB32827}" xr6:coauthVersionLast="47" xr6:coauthVersionMax="47" xr10:uidLastSave="{00000000-0000-0000-0000-000000000000}"/>
  <bookViews>
    <workbookView xWindow="2856" yWindow="2856" windowWidth="17268" windowHeight="888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E38" i="10"/>
  <c r="AM38" i="10"/>
  <c r="U38" i="10"/>
  <c r="C38" i="10"/>
  <c r="CO37" i="10"/>
  <c r="BW37" i="10"/>
  <c r="BW38" i="10" s="1"/>
  <c r="BE37" i="10"/>
  <c r="AM37" i="10"/>
  <c r="C37" i="10"/>
  <c r="CO36" i="10"/>
  <c r="BW36" i="10"/>
  <c r="BE36" i="10"/>
  <c r="AM36" i="10"/>
  <c r="C36" i="10"/>
  <c r="CO35" i="10"/>
  <c r="BE35" i="10"/>
  <c r="AM35" i="10"/>
  <c r="CO34" i="10"/>
  <c r="BW34" i="10"/>
  <c r="BW35" i="10" s="1"/>
  <c r="BE34" i="10"/>
  <c r="AM34" i="10"/>
  <c r="C34" i="10"/>
  <c r="C35" i="10" s="1"/>
  <c r="U34" i="10" l="1"/>
  <c r="U35" i="10" s="1"/>
  <c r="U36" i="10" s="1"/>
  <c r="U37"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<sst xmlns="http://schemas.openxmlformats.org/spreadsheetml/2006/main" count="1111" uniqueCount="562">
  <si>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</si>
  <si>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</si>
  <si>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</si>
  <si>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</si>
  <si>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</si>
  <si>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</si>
  <si>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</si>
  <si>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</si>
  <si>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</si>
  <si>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</si>
  <si>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</si>
  <si>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</si>
  <si>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</si>
  <si>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</si>
  <si>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</si>
  <si>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</si>
  <si>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</si>
  <si>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</si>
  <si>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</si>
  <si>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</si>
  <si>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</si>
  <si>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</si>
  <si>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</si>
  <si>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</si>
  <si>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</si>
  <si>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</si>
  <si>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</si>
  <si>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</si>
  <si>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</si>
  <si>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</si>
  <si>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</si>
  <si>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</si>
  <si>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</si>
  <si>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</si>
  <si>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</si>
  <si>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</si>
  <si>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</si>
  <si>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</si>
  <si>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</si>
  <si>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</si>
  <si>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</si>
  <si>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</si>
  <si>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</si>
  <si>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</si>
  <si>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</si>
  <si>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</si>
  <si>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</si>
  <si>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</si>
  <si>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</si>
  <si>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</si>
  <si>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</si>
  <si>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</si>
  <si>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</si>
  <si>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</si>
  <si>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</si>
  <si>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</si>
  <si>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</si>
  <si>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</si>
  <si>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</si>
  <si>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</si>
  <si>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</si>
  <si>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</si>
  <si>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</si>
  <si>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</si>
  <si>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</si>
  <si>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</si>
  <si>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</si>
  <si>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</si>
  <si>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</si>
  <si>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</si>
  <si>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</si>
  <si>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</si>
  <si>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</si>
  <si>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</si>
  <si>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</si>
  <si>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</si>
  <si>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</si>
  <si>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</si>
  <si>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</si>
  <si>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</si>
  <si>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</si>
  <si>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特別区</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</si>
  <si>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</si>
  <si>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</si>
  <si>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</si>
  <si>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</si>
  <si>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</si>
  <si>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</si>
  <si>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</si>
  <si>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</si>
  <si>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</si>
  <si>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</si>
  <si>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</si>
  <si>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</si>
  <si>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台東区</t>
    <phoneticPr fontId="5"/>
  </si>
  <si>
    <t>地方交付税種地</t>
    <rPh sb="0" eb="2">
      <t>チホウ</t>
    </rPh>
    <rPh sb="2" eb="5">
      <t>コウフゼイ</t>
    </rPh>
    <rPh sb="5" eb="6">
      <t>シュ</t>
    </rPh>
    <rPh sb="6" eb="7">
      <t>チ</t>
    </rPh>
    <phoneticPr fontId="5"/>
  </si>
  <si>
    <t>0-</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</si>
  <si>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</si>
  <si>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</si>
  <si>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</si>
  <si>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</si>
  <si>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</si>
  <si>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</si>
  <si>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</si>
  <si>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</si>
  <si>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</si>
  <si>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</si>
  <si>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</si>
  <si>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</si>
  <si>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</si>
  <si>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</si>
  <si>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</si>
  <si>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</si>
  <si>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</si>
  <si>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</si>
  <si>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</si>
  <si>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</si>
  <si>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</si>
  <si>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6.8</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</si>
  <si>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</si>
  <si>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</si>
  <si>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</si>
  <si>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</si>
  <si>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</si>
  <si>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</si>
  <si>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</si>
  <si>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</si>
  <si>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</si>
  <si>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</si>
  <si>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</si>
  <si>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</si>
  <si>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</si>
  <si>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</si>
  <si>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</si>
  <si>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</si>
  <si>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</si>
  <si>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</si>
  <si>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</si>
  <si>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</si>
  <si>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</si>
  <si>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</si>
  <si>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</si>
  <si>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25"/>
  </si>
  <si>
    <t>うち日本人(％)</t>
    <phoneticPr fontId="5"/>
  </si>
  <si>
    <t>1.0</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</si>
  <si>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</si>
  <si>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</si>
  <si>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</si>
  <si>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</si>
  <si>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</si>
  <si>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</si>
  <si>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</si>
  <si>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</si>
  <si>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</si>
  <si>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</si>
  <si>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</si>
  <si>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</si>
  <si>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</si>
  <si>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</si>
  <si>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</si>
  <si>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</si>
  <si>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</si>
  <si>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</si>
  <si>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</si>
  <si>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</si>
  <si>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</si>
  <si>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</si>
  <si>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</si>
  <si>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</si>
  <si>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</si>
  <si>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</si>
  <si>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</si>
  <si>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</si>
  <si>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</si>
  <si>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</si>
  <si>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</si>
  <si>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</si>
  <si>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</si>
  <si>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</si>
  <si>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</si>
  <si>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</si>
  <si>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</si>
  <si>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</si>
  <si>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</si>
  <si>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</si>
  <si>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</si>
  <si>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</si>
  <si>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</si>
  <si>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</si>
  <si>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</si>
  <si>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</si>
  <si>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</si>
  <si>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</si>
  <si>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</si>
  <si>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</si>
  <si>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</si>
  <si>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</si>
  <si>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</si>
  <si>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</si>
  <si>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</si>
  <si>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</si>
  <si>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</si>
  <si>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</si>
  <si>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東京都台東区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</si>
  <si>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</si>
  <si>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</si>
  <si>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</si>
  <si>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</si>
  <si>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</si>
  <si>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</si>
  <si>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</si>
  <si>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</si>
  <si>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</si>
  <si>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</si>
  <si>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</si>
  <si>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</si>
  <si>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</si>
  <si>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</si>
  <si>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</si>
  <si>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</si>
  <si>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</si>
  <si>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</si>
  <si>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</si>
  <si>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</si>
  <si>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</si>
  <si>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</si>
  <si>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</si>
  <si>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</si>
  <si>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</si>
  <si>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</si>
  <si>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</si>
  <si>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</si>
  <si>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</si>
  <si>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</si>
  <si>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</si>
  <si>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</si>
  <si>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</si>
  <si>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</si>
  <si>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</si>
  <si>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</si>
  <si>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</si>
  <si>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</si>
  <si>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</si>
  <si>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</si>
  <si>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</si>
  <si>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</si>
  <si>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</si>
  <si>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</si>
  <si>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</si>
  <si>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</si>
  <si>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</si>
  <si>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</si>
  <si>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</si>
  <si>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</si>
  <si>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</si>
  <si>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</si>
  <si>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</si>
  <si>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</si>
  <si>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</si>
  <si>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</si>
  <si>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</si>
  <si>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</si>
  <si>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</si>
  <si>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</si>
  <si>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</si>
  <si>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</si>
  <si>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</si>
  <si>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</si>
  <si>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</si>
  <si>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</si>
  <si>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</si>
  <si>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</si>
  <si>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</si>
  <si>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</si>
  <si>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</si>
  <si>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</si>
  <si>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</si>
  <si>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</si>
  <si>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</si>
  <si>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</si>
  <si>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</si>
  <si>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</si>
  <si>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</si>
  <si>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</si>
  <si>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</si>
  <si>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</si>
  <si>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</si>
  <si>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</si>
  <si>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</si>
  <si>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</si>
  <si>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</si>
  <si>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</si>
  <si>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</si>
  <si>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</si>
  <si>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</si>
  <si>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</si>
  <si>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</si>
  <si>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</si>
  <si>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</si>
  <si>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</si>
  <si>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</si>
  <si>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</si>
  <si>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</si>
  <si>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</si>
  <si>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</si>
  <si>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</si>
  <si>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</si>
  <si>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</si>
  <si>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</si>
  <si>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</si>
  <si>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</si>
  <si>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</si>
  <si>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</si>
  <si>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</si>
  <si>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</si>
  <si>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</si>
  <si>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</si>
  <si>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</si>
  <si>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</si>
  <si>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介護サービス</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</si>
  <si>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</si>
  <si>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</si>
  <si>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</si>
  <si>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</si>
  <si>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</si>
  <si>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</si>
  <si>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</si>
  <si>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</si>
  <si>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</si>
  <si>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</si>
  <si>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</si>
  <si>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</si>
  <si>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</si>
  <si>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</si>
  <si>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</si>
  <si>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</si>
  <si>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</si>
  <si>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</si>
  <si>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</si>
  <si>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</si>
  <si>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</si>
  <si>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</si>
  <si>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</si>
  <si>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</si>
  <si>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</si>
  <si>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</si>
  <si>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</si>
  <si>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</si>
  <si>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</si>
  <si>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</si>
  <si>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</si>
  <si>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</si>
  <si>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</si>
  <si>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</si>
  <si>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東京都台東区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</si>
  <si>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</si>
  <si>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</si>
  <si>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</si>
  <si>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</si>
  <si>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</si>
  <si>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</si>
  <si>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</si>
  <si>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</si>
  <si>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</si>
  <si>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</si>
  <si>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</si>
  <si>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</si>
  <si>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</si>
  <si>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</si>
  <si>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</si>
  <si>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</si>
  <si>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</si>
  <si>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</si>
  <si>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</si>
  <si>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</si>
  <si>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病院施設会計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</si>
  <si>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</si>
  <si>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</si>
  <si>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</si>
  <si>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</si>
  <si>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</si>
  <si>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</si>
  <si>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</si>
  <si>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</si>
  <si>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</si>
  <si>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</si>
  <si>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</si>
  <si>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</si>
  <si>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</si>
  <si>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国民健康保険事業会計</t>
    <phoneticPr fontId="5"/>
  </si>
  <si>
    <t>介護保険会計</t>
    <phoneticPr fontId="5"/>
  </si>
  <si>
    <t>後期高齢者医療会計</t>
    <phoneticPr fontId="5"/>
  </si>
  <si>
    <t>老人保健施設会計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</si>
  <si>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</si>
  <si>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</si>
  <si>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</si>
  <si>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</si>
  <si>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</si>
  <si>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</si>
  <si>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</si>
  <si>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</si>
  <si>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</si>
  <si>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</si>
  <si>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</si>
  <si>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</si>
  <si>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</si>
  <si>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</si>
  <si>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</si>
  <si>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</si>
  <si>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</si>
  <si>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</si>
  <si>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</si>
  <si>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</si>
  <si>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</si>
  <si>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</si>
  <si>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</si>
  <si>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</si>
  <si>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</si>
  <si>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</si>
  <si>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</si>
  <si>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</si>
  <si>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</si>
  <si>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</si>
  <si>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</si>
  <si>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</si>
  <si>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</si>
  <si>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</si>
  <si>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</si>
  <si>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</si>
  <si>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</si>
  <si>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</si>
  <si>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</si>
  <si>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</si>
  <si>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</si>
  <si>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</si>
  <si>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</si>
  <si>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</si>
  <si>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</si>
  <si>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</si>
  <si>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</si>
  <si>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</si>
  <si>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</si>
  <si>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</si>
  <si>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</si>
  <si>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</si>
  <si>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</si>
  <si>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</si>
  <si>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</si>
  <si>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</si>
  <si>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</si>
  <si>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</si>
  <si>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</si>
  <si>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</si>
  <si>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</si>
  <si>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</si>
  <si>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</si>
  <si>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</si>
  <si>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</si>
  <si>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</si>
  <si>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</si>
  <si>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</si>
  <si>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</si>
  <si>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</si>
  <si>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</si>
  <si>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</si>
  <si>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</si>
  <si>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</si>
  <si>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</si>
  <si>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</si>
  <si>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</si>
  <si>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</si>
  <si>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</si>
  <si>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</si>
  <si>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</si>
  <si>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</si>
  <si>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</si>
  <si>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</si>
  <si>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</si>
  <si>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</si>
  <si>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</si>
  <si>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</si>
  <si>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</si>
  <si>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</si>
  <si>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</si>
  <si>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</si>
  <si>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</si>
  <si>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</si>
  <si>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</si>
  <si>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</si>
  <si>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</si>
  <si>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</si>
  <si>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</si>
  <si>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</si>
  <si>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</si>
  <si>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</si>
  <si>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</si>
  <si>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</si>
  <si>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</si>
  <si>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</si>
  <si>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</si>
  <si>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</si>
  <si>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</si>
  <si>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</si>
  <si>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</si>
  <si>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</si>
  <si>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</si>
  <si>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</si>
  <si>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</si>
  <si>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</si>
  <si>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</si>
  <si>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</si>
  <si>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</si>
  <si>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</si>
  <si>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</si>
  <si>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</si>
  <si>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</si>
  <si>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</si>
  <si>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</si>
  <si>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</si>
  <si>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</si>
  <si>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</si>
  <si>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</si>
  <si>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</si>
  <si>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</si>
  <si>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</si>
  <si>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</si>
  <si>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</si>
  <si>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</si>
  <si>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2.63</t>
  </si>
  <si>
    <t>一般会計</t>
  </si>
  <si>
    <t>国民健康保険事業会計</t>
  </si>
  <si>
    <t>介護保険会計</t>
  </si>
  <si>
    <t>後期高齢者医療会計</t>
  </si>
  <si>
    <t>病院施設会計</t>
  </si>
  <si>
    <t>老人保健施設会計</t>
  </si>
  <si>
    <t>その他会計（赤字）</t>
  </si>
  <si>
    <t>その他会計（黒字）</t>
  </si>
  <si>
    <t>R02</t>
    <phoneticPr fontId="5"/>
  </si>
  <si>
    <t>R03</t>
    <phoneticPr fontId="5"/>
  </si>
  <si>
    <t>R04</t>
    <phoneticPr fontId="5"/>
  </si>
  <si>
    <t>R05</t>
    <phoneticPr fontId="5"/>
  </si>
  <si>
    <t>R06</t>
    <phoneticPr fontId="5"/>
  </si>
  <si>
    <t>-</t>
    <phoneticPr fontId="2"/>
  </si>
  <si>
    <t>特別区人事・厚生事務組合</t>
    <rPh sb="0" eb="2">
      <t>トクベツ</t>
    </rPh>
    <rPh sb="2" eb="3">
      <t>ク</t>
    </rPh>
    <rPh sb="3" eb="5">
      <t>ジンジ</t>
    </rPh>
    <rPh sb="6" eb="8">
      <t>コウセイ</t>
    </rPh>
    <rPh sb="8" eb="10">
      <t>ジム</t>
    </rPh>
    <rPh sb="10" eb="12">
      <t>クミアイ</t>
    </rPh>
    <phoneticPr fontId="5"/>
  </si>
  <si>
    <t>特別区競馬組合</t>
    <rPh sb="0" eb="2">
      <t>トクベツ</t>
    </rPh>
    <rPh sb="2" eb="3">
      <t>ク</t>
    </rPh>
    <rPh sb="3" eb="5">
      <t>ケイバ</t>
    </rPh>
    <rPh sb="5" eb="7">
      <t>クミアイ</t>
    </rPh>
    <phoneticPr fontId="5"/>
  </si>
  <si>
    <t>-</t>
    <phoneticPr fontId="19"/>
  </si>
  <si>
    <t>法適用</t>
    <rPh sb="0" eb="1">
      <t>ホウ</t>
    </rPh>
    <rPh sb="1" eb="3">
      <t>テキヨウ</t>
    </rPh>
    <phoneticPr fontId="6"/>
  </si>
  <si>
    <t>東京二十三区清掃一部事務組合</t>
    <rPh sb="0" eb="2">
      <t>トウキョウ</t>
    </rPh>
    <rPh sb="2" eb="4">
      <t>ニジュウ</t>
    </rPh>
    <rPh sb="4" eb="6">
      <t>サンク</t>
    </rPh>
    <rPh sb="6" eb="8">
      <t>セイソウ</t>
    </rPh>
    <rPh sb="8" eb="10">
      <t>イチブ</t>
    </rPh>
    <rPh sb="10" eb="12">
      <t>ジム</t>
    </rPh>
    <rPh sb="12" eb="14">
      <t>クミアイ</t>
    </rPh>
    <phoneticPr fontId="5"/>
  </si>
  <si>
    <t>東京都後期高齢者医療広域連合（一般会計）</t>
    <rPh sb="0" eb="2">
      <t>トウキョウ</t>
    </rPh>
    <rPh sb="2" eb="3">
      <t>ト</t>
    </rPh>
    <rPh sb="3" eb="5">
      <t>コウキ</t>
    </rPh>
    <rPh sb="5" eb="7">
      <t>コウレイ</t>
    </rPh>
    <rPh sb="7" eb="8">
      <t>シャ</t>
    </rPh>
    <rPh sb="8" eb="10">
      <t>イリョウ</t>
    </rPh>
    <rPh sb="10" eb="12">
      <t>コウイキ</t>
    </rPh>
    <rPh sb="12" eb="14">
      <t>レンゴウ</t>
    </rPh>
    <rPh sb="15" eb="17">
      <t>イッパン</t>
    </rPh>
    <rPh sb="17" eb="19">
      <t>カイケイ</t>
    </rPh>
    <phoneticPr fontId="5"/>
  </si>
  <si>
    <t>東京都後期高齢者医療広域連合
（後期高齢者医療特別会計）</t>
    <rPh sb="0" eb="2">
      <t>トウキョウ</t>
    </rPh>
    <rPh sb="2" eb="3">
      <t>ト</t>
    </rPh>
    <rPh sb="3" eb="5">
      <t>コウキ</t>
    </rPh>
    <rPh sb="5" eb="7">
      <t>コウレイ</t>
    </rPh>
    <rPh sb="7" eb="8">
      <t>シャ</t>
    </rPh>
    <rPh sb="8" eb="10">
      <t>イリョウ</t>
    </rPh>
    <rPh sb="10" eb="12">
      <t>コウイキ</t>
    </rPh>
    <rPh sb="12" eb="14">
      <t>レンゴウ</t>
    </rPh>
    <rPh sb="16" eb="18">
      <t>コウキ</t>
    </rPh>
    <rPh sb="18" eb="21">
      <t>コウレイシャ</t>
    </rPh>
    <rPh sb="21" eb="23">
      <t>イリョウ</t>
    </rPh>
    <rPh sb="23" eb="25">
      <t>トクベツ</t>
    </rPh>
    <rPh sb="25" eb="27">
      <t>カイケイ</t>
    </rPh>
    <phoneticPr fontId="5"/>
  </si>
  <si>
    <t>台東区土地開発公社</t>
    <rPh sb="0" eb="3">
      <t>タイトウク</t>
    </rPh>
    <rPh sb="3" eb="5">
      <t>トチ</t>
    </rPh>
    <rPh sb="5" eb="7">
      <t>カイハツ</t>
    </rPh>
    <rPh sb="7" eb="9">
      <t>コウシャ</t>
    </rPh>
    <phoneticPr fontId="2"/>
  </si>
  <si>
    <t>台東区芸術文化財団</t>
    <rPh sb="0" eb="3">
      <t>タイトウク</t>
    </rPh>
    <rPh sb="3" eb="5">
      <t>ゲイジュツ</t>
    </rPh>
    <rPh sb="5" eb="7">
      <t>ブンカ</t>
    </rPh>
    <rPh sb="7" eb="9">
      <t>ザイダン</t>
    </rPh>
    <phoneticPr fontId="2"/>
  </si>
  <si>
    <t>公共施設建設基金</t>
    <phoneticPr fontId="5"/>
  </si>
  <si>
    <t>庁舎整備基金</t>
    <phoneticPr fontId="5"/>
  </si>
  <si>
    <t>災害対策基金</t>
    <phoneticPr fontId="5"/>
  </si>
  <si>
    <t>都市整備基金</t>
    <phoneticPr fontId="5"/>
  </si>
  <si>
    <t>環境整備基金</t>
    <phoneticPr fontId="5"/>
  </si>
  <si>
    <t>台東区産業振興事業団</t>
    <rPh sb="0" eb="3">
      <t>タイトウク</t>
    </rPh>
    <rPh sb="3" eb="5">
      <t>サンギョウ</t>
    </rPh>
    <rPh sb="5" eb="7">
      <t>シンコウ</t>
    </rPh>
    <rPh sb="7" eb="10">
      <t>ジギョウダン</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</si>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</sst>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50465</c:v>
                </c:pt>
                <c:pt idx="1">
                  <c:v>51679</c:v>
                </c:pt>
                <c:pt idx="2">
                  <c:v>49665</c:v>
                </c:pt>
                <c:pt idx="3">
                  <c:v>63439</c:v>
                </c:pt>
                <c:pt idx="4">
                  <c:v>60097</c:v>
                </c:pt>
              </c:numCache>
            </c:numRef>
          </c:val>
          <c:smooth val="0"/>
          <c:extLst>
            <c:ext xmlns:c16="http://schemas.microsoft.com/office/drawing/2014/chart" uri="{C3380CC4-5D6E-409C-BE32-E72D297353CC}">
              <c16:uniqueId val="{00000000-5BDC-4D6B-9E1E-61FD0BBEBFB4}"/>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37076</c:v>
                </c:pt>
                <c:pt idx="1">
                  <c:v>46779</c:v>
                </c:pt>
                <c:pt idx="2">
                  <c:v>27642</c:v>
                </c:pt>
                <c:pt idx="3">
                  <c:v>41560</c:v>
                </c:pt>
                <c:pt idx="4">
                  <c:v>47594</c:v>
                </c:pt>
              </c:numCache>
            </c:numRef>
          </c:val>
          <c:smooth val="0"/>
          <c:extLst>
            <c:ext xmlns:c16="http://schemas.microsoft.com/office/drawing/2014/chart" uri="{C3380CC4-5D6E-409C-BE32-E72D297353CC}">
              <c16:uniqueId val="{00000001-5BDC-4D6B-9E1E-61FD0BBEBFB4}"/>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14.07</c:v>
                </c:pt>
                <c:pt idx="1">
                  <c:v>17.61</c:v>
                </c:pt>
                <c:pt idx="2">
                  <c:v>13.31</c:v>
                </c:pt>
                <c:pt idx="3">
                  <c:v>11.73</c:v>
                </c:pt>
                <c:pt idx="4">
                  <c:v>12.9</c:v>
                </c:pt>
              </c:numCache>
            </c:numRef>
          </c:val>
          <c:extLst>
            <c:ext xmlns:c16="http://schemas.microsoft.com/office/drawing/2014/chart" uri="{C3380CC4-5D6E-409C-BE32-E72D297353CC}">
              <c16:uniqueId val="{00000000-46CE-4951-892B-954565248B19}"/>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17.47</c:v>
                </c:pt>
                <c:pt idx="1">
                  <c:v>18.059999999999999</c:v>
                </c:pt>
                <c:pt idx="2">
                  <c:v>20.03</c:v>
                </c:pt>
                <c:pt idx="3">
                  <c:v>25.68</c:v>
                </c:pt>
                <c:pt idx="4">
                  <c:v>24.41</c:v>
                </c:pt>
              </c:numCache>
            </c:numRef>
          </c:val>
          <c:extLst>
            <c:ext xmlns:c16="http://schemas.microsoft.com/office/drawing/2014/chart" uri="{C3380CC4-5D6E-409C-BE32-E72D297353CC}">
              <c16:uniqueId val="{00000001-46CE-4951-892B-954565248B19}"/>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4.7699999999999996</c:v>
                </c:pt>
                <c:pt idx="1">
                  <c:v>5.96</c:v>
                </c:pt>
                <c:pt idx="2">
                  <c:v>-2.63</c:v>
                </c:pt>
                <c:pt idx="3">
                  <c:v>6.22</c:v>
                </c:pt>
                <c:pt idx="4">
                  <c:v>2.02</c:v>
                </c:pt>
              </c:numCache>
            </c:numRef>
          </c:val>
          <c:smooth val="0"/>
          <c:extLst>
            <c:ext xmlns:c16="http://schemas.microsoft.com/office/drawing/2014/chart" uri="{C3380CC4-5D6E-409C-BE32-E72D297353CC}">
              <c16:uniqueId val="{00000002-46CE-4951-892B-954565248B19}"/>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7C92-4CC6-BE76-04BCB85C8226}"/>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C92-4CC6-BE76-04BCB85C8226}"/>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7C92-4CC6-BE76-04BCB85C8226}"/>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7C92-4CC6-BE76-04BCB85C8226}"/>
            </c:ext>
          </c:extLst>
        </c:ser>
        <c:ser>
          <c:idx val="4"/>
          <c:order val="4"/>
          <c:tx>
            <c:strRef>
              <c:f>データシート!$A$31</c:f>
              <c:strCache>
                <c:ptCount val="1"/>
                <c:pt idx="0">
                  <c:v>老人保健施設会計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4-7C92-4CC6-BE76-04BCB85C8226}"/>
            </c:ext>
          </c:extLst>
        </c:ser>
        <c:ser>
          <c:idx val="5"/>
          <c:order val="5"/>
          <c:tx>
            <c:strRef>
              <c:f>データシート!$A$32</c:f>
              <c:strCache>
                <c:ptCount val="1"/>
                <c:pt idx="0">
                  <c:v>病院施設会計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5-7C92-4CC6-BE76-04BCB85C8226}"/>
            </c:ext>
          </c:extLst>
        </c:ser>
        <c:ser>
          <c:idx val="6"/>
          <c:order val="6"/>
          <c:tx>
            <c:strRef>
              <c:f>データシート!$A$33</c:f>
              <c:strCache>
                <c:ptCount val="1"/>
                <c:pt idx="0">
                  <c:v>後期高齢者医療会計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0.27</c:v>
                </c:pt>
                <c:pt idx="2">
                  <c:v>#N/A</c:v>
                </c:pt>
                <c:pt idx="3">
                  <c:v>0.27</c:v>
                </c:pt>
                <c:pt idx="4">
                  <c:v>#N/A</c:v>
                </c:pt>
                <c:pt idx="5">
                  <c:v>0.26</c:v>
                </c:pt>
                <c:pt idx="6">
                  <c:v>#N/A</c:v>
                </c:pt>
                <c:pt idx="7">
                  <c:v>0.35</c:v>
                </c:pt>
                <c:pt idx="8">
                  <c:v>#N/A</c:v>
                </c:pt>
                <c:pt idx="9">
                  <c:v>0.18</c:v>
                </c:pt>
              </c:numCache>
            </c:numRef>
          </c:val>
          <c:extLst>
            <c:ext xmlns:c16="http://schemas.microsoft.com/office/drawing/2014/chart" uri="{C3380CC4-5D6E-409C-BE32-E72D297353CC}">
              <c16:uniqueId val="{00000006-7C92-4CC6-BE76-04BCB85C8226}"/>
            </c:ext>
          </c:extLst>
        </c:ser>
        <c:ser>
          <c:idx val="7"/>
          <c:order val="7"/>
          <c:tx>
            <c:strRef>
              <c:f>データシート!$A$34</c:f>
              <c:strCache>
                <c:ptCount val="1"/>
                <c:pt idx="0">
                  <c:v>介護保険会計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0.65</c:v>
                </c:pt>
                <c:pt idx="2">
                  <c:v>#N/A</c:v>
                </c:pt>
                <c:pt idx="3">
                  <c:v>0.89</c:v>
                </c:pt>
                <c:pt idx="4">
                  <c:v>#N/A</c:v>
                </c:pt>
                <c:pt idx="5">
                  <c:v>0.57999999999999996</c:v>
                </c:pt>
                <c:pt idx="6">
                  <c:v>#N/A</c:v>
                </c:pt>
                <c:pt idx="7">
                  <c:v>0.48</c:v>
                </c:pt>
                <c:pt idx="8">
                  <c:v>#N/A</c:v>
                </c:pt>
                <c:pt idx="9">
                  <c:v>0.53</c:v>
                </c:pt>
              </c:numCache>
            </c:numRef>
          </c:val>
          <c:extLst>
            <c:ext xmlns:c16="http://schemas.microsoft.com/office/drawing/2014/chart" uri="{C3380CC4-5D6E-409C-BE32-E72D297353CC}">
              <c16:uniqueId val="{00000007-7C92-4CC6-BE76-04BCB85C8226}"/>
            </c:ext>
          </c:extLst>
        </c:ser>
        <c:ser>
          <c:idx val="8"/>
          <c:order val="8"/>
          <c:tx>
            <c:strRef>
              <c:f>データシート!$A$35</c:f>
              <c:strCache>
                <c:ptCount val="1"/>
                <c:pt idx="0">
                  <c:v>国民健康保険事業会計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1.45</c:v>
                </c:pt>
                <c:pt idx="2">
                  <c:v>#N/A</c:v>
                </c:pt>
                <c:pt idx="3">
                  <c:v>0.52</c:v>
                </c:pt>
                <c:pt idx="4">
                  <c:v>#N/A</c:v>
                </c:pt>
                <c:pt idx="5">
                  <c:v>1.1599999999999999</c:v>
                </c:pt>
                <c:pt idx="6">
                  <c:v>#N/A</c:v>
                </c:pt>
                <c:pt idx="7">
                  <c:v>0.66</c:v>
                </c:pt>
                <c:pt idx="8">
                  <c:v>#N/A</c:v>
                </c:pt>
                <c:pt idx="9">
                  <c:v>0.72</c:v>
                </c:pt>
              </c:numCache>
            </c:numRef>
          </c:val>
          <c:extLst>
            <c:ext xmlns:c16="http://schemas.microsoft.com/office/drawing/2014/chart" uri="{C3380CC4-5D6E-409C-BE32-E72D297353CC}">
              <c16:uniqueId val="{00000008-7C92-4CC6-BE76-04BCB85C8226}"/>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14.07</c:v>
                </c:pt>
                <c:pt idx="2">
                  <c:v>#N/A</c:v>
                </c:pt>
                <c:pt idx="3">
                  <c:v>17.600000000000001</c:v>
                </c:pt>
                <c:pt idx="4">
                  <c:v>#N/A</c:v>
                </c:pt>
                <c:pt idx="5">
                  <c:v>13.31</c:v>
                </c:pt>
                <c:pt idx="6">
                  <c:v>#N/A</c:v>
                </c:pt>
                <c:pt idx="7">
                  <c:v>11.72</c:v>
                </c:pt>
                <c:pt idx="8">
                  <c:v>#N/A</c:v>
                </c:pt>
                <c:pt idx="9">
                  <c:v>12.9</c:v>
                </c:pt>
              </c:numCache>
            </c:numRef>
          </c:val>
          <c:extLst>
            <c:ext xmlns:c16="http://schemas.microsoft.com/office/drawing/2014/chart" uri="{C3380CC4-5D6E-409C-BE32-E72D297353CC}">
              <c16:uniqueId val="{00000009-7C92-4CC6-BE76-04BCB85C8226}"/>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2867</c:v>
                </c:pt>
                <c:pt idx="5">
                  <c:v>2742</c:v>
                </c:pt>
                <c:pt idx="8">
                  <c:v>2554</c:v>
                </c:pt>
                <c:pt idx="11">
                  <c:v>2336</c:v>
                </c:pt>
                <c:pt idx="14">
                  <c:v>1940</c:v>
                </c:pt>
              </c:numCache>
            </c:numRef>
          </c:val>
          <c:extLst>
            <c:ext xmlns:c16="http://schemas.microsoft.com/office/drawing/2014/chart" uri="{C3380CC4-5D6E-409C-BE32-E72D297353CC}">
              <c16:uniqueId val="{00000000-AF6D-4055-8C3D-30511047706A}"/>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AF6D-4055-8C3D-30511047706A}"/>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12</c:v>
                </c:pt>
                <c:pt idx="3">
                  <c:v>12</c:v>
                </c:pt>
                <c:pt idx="6">
                  <c:v>12</c:v>
                </c:pt>
                <c:pt idx="9">
                  <c:v>12</c:v>
                </c:pt>
                <c:pt idx="12">
                  <c:v>12</c:v>
                </c:pt>
              </c:numCache>
            </c:numRef>
          </c:val>
          <c:extLst>
            <c:ext xmlns:c16="http://schemas.microsoft.com/office/drawing/2014/chart" uri="{C3380CC4-5D6E-409C-BE32-E72D297353CC}">
              <c16:uniqueId val="{00000002-AF6D-4055-8C3D-30511047706A}"/>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85</c:v>
                </c:pt>
                <c:pt idx="3">
                  <c:v>84</c:v>
                </c:pt>
                <c:pt idx="6">
                  <c:v>73</c:v>
                </c:pt>
                <c:pt idx="9">
                  <c:v>89</c:v>
                </c:pt>
                <c:pt idx="12">
                  <c:v>145</c:v>
                </c:pt>
              </c:numCache>
            </c:numRef>
          </c:val>
          <c:extLst>
            <c:ext xmlns:c16="http://schemas.microsoft.com/office/drawing/2014/chart" uri="{C3380CC4-5D6E-409C-BE32-E72D297353CC}">
              <c16:uniqueId val="{00000003-AF6D-4055-8C3D-30511047706A}"/>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119</c:v>
                </c:pt>
                <c:pt idx="3">
                  <c:v>119</c:v>
                </c:pt>
                <c:pt idx="6">
                  <c:v>119</c:v>
                </c:pt>
                <c:pt idx="9">
                  <c:v>119</c:v>
                </c:pt>
                <c:pt idx="12">
                  <c:v>119</c:v>
                </c:pt>
              </c:numCache>
            </c:numRef>
          </c:val>
          <c:extLst>
            <c:ext xmlns:c16="http://schemas.microsoft.com/office/drawing/2014/chart" uri="{C3380CC4-5D6E-409C-BE32-E72D297353CC}">
              <c16:uniqueId val="{00000004-AF6D-4055-8C3D-30511047706A}"/>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204</c:v>
                </c:pt>
                <c:pt idx="3">
                  <c:v>226</c:v>
                </c:pt>
                <c:pt idx="6">
                  <c:v>231</c:v>
                </c:pt>
                <c:pt idx="9">
                  <c:v>215</c:v>
                </c:pt>
                <c:pt idx="12">
                  <c:v>178</c:v>
                </c:pt>
              </c:numCache>
            </c:numRef>
          </c:val>
          <c:extLst>
            <c:ext xmlns:c16="http://schemas.microsoft.com/office/drawing/2014/chart" uri="{C3380CC4-5D6E-409C-BE32-E72D297353CC}">
              <c16:uniqueId val="{00000005-AF6D-4055-8C3D-30511047706A}"/>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AF6D-4055-8C3D-30511047706A}"/>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881</c:v>
                </c:pt>
                <c:pt idx="3">
                  <c:v>773</c:v>
                </c:pt>
                <c:pt idx="6">
                  <c:v>867</c:v>
                </c:pt>
                <c:pt idx="9">
                  <c:v>930</c:v>
                </c:pt>
                <c:pt idx="12">
                  <c:v>1032</c:v>
                </c:pt>
              </c:numCache>
            </c:numRef>
          </c:val>
          <c:extLst>
            <c:ext xmlns:c16="http://schemas.microsoft.com/office/drawing/2014/chart" uri="{C3380CC4-5D6E-409C-BE32-E72D297353CC}">
              <c16:uniqueId val="{00000007-AF6D-4055-8C3D-30511047706A}"/>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-1566</c:v>
                </c:pt>
                <c:pt idx="2">
                  <c:v>#N/A</c:v>
                </c:pt>
                <c:pt idx="3">
                  <c:v>#N/A</c:v>
                </c:pt>
                <c:pt idx="4">
                  <c:v>-1528</c:v>
                </c:pt>
                <c:pt idx="5">
                  <c:v>#N/A</c:v>
                </c:pt>
                <c:pt idx="6">
                  <c:v>#N/A</c:v>
                </c:pt>
                <c:pt idx="7">
                  <c:v>-1252</c:v>
                </c:pt>
                <c:pt idx="8">
                  <c:v>#N/A</c:v>
                </c:pt>
                <c:pt idx="9">
                  <c:v>#N/A</c:v>
                </c:pt>
                <c:pt idx="10">
                  <c:v>-971</c:v>
                </c:pt>
                <c:pt idx="11">
                  <c:v>#N/A</c:v>
                </c:pt>
                <c:pt idx="12">
                  <c:v>#N/A</c:v>
                </c:pt>
                <c:pt idx="13">
                  <c:v>-454</c:v>
                </c:pt>
                <c:pt idx="14">
                  <c:v>#N/A</c:v>
                </c:pt>
              </c:numCache>
            </c:numRef>
          </c:val>
          <c:smooth val="0"/>
          <c:extLst>
            <c:ext xmlns:c16="http://schemas.microsoft.com/office/drawing/2014/chart" uri="{C3380CC4-5D6E-409C-BE32-E72D297353CC}">
              <c16:uniqueId val="{00000008-AF6D-4055-8C3D-30511047706A}"/>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23756</c:v>
                </c:pt>
                <c:pt idx="5">
                  <c:v>26231</c:v>
                </c:pt>
                <c:pt idx="8">
                  <c:v>25471</c:v>
                </c:pt>
                <c:pt idx="11">
                  <c:v>23580</c:v>
                </c:pt>
                <c:pt idx="14">
                  <c:v>23535</c:v>
                </c:pt>
              </c:numCache>
            </c:numRef>
          </c:val>
          <c:extLst>
            <c:ext xmlns:c16="http://schemas.microsoft.com/office/drawing/2014/chart" uri="{C3380CC4-5D6E-409C-BE32-E72D297353CC}">
              <c16:uniqueId val="{00000000-A0C7-4FEC-B8A9-9B3C52B185F6}"/>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536</c:v>
                </c:pt>
                <c:pt idx="5">
                  <c:v>508</c:v>
                </c:pt>
                <c:pt idx="8">
                  <c:v>480</c:v>
                </c:pt>
                <c:pt idx="11">
                  <c:v>450</c:v>
                </c:pt>
                <c:pt idx="14">
                  <c:v>421</c:v>
                </c:pt>
              </c:numCache>
            </c:numRef>
          </c:val>
          <c:extLst>
            <c:ext xmlns:c16="http://schemas.microsoft.com/office/drawing/2014/chart" uri="{C3380CC4-5D6E-409C-BE32-E72D297353CC}">
              <c16:uniqueId val="{00000001-A0C7-4FEC-B8A9-9B3C52B185F6}"/>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49610</c:v>
                </c:pt>
                <c:pt idx="5">
                  <c:v>52710</c:v>
                </c:pt>
                <c:pt idx="8">
                  <c:v>59246</c:v>
                </c:pt>
                <c:pt idx="11">
                  <c:v>62347</c:v>
                </c:pt>
                <c:pt idx="14">
                  <c:v>61339</c:v>
                </c:pt>
              </c:numCache>
            </c:numRef>
          </c:val>
          <c:extLst>
            <c:ext xmlns:c16="http://schemas.microsoft.com/office/drawing/2014/chart" uri="{C3380CC4-5D6E-409C-BE32-E72D297353CC}">
              <c16:uniqueId val="{00000002-A0C7-4FEC-B8A9-9B3C52B185F6}"/>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A0C7-4FEC-B8A9-9B3C52B185F6}"/>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A0C7-4FEC-B8A9-9B3C52B185F6}"/>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0C7-4FEC-B8A9-9B3C52B185F6}"/>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10179</c:v>
                </c:pt>
                <c:pt idx="3">
                  <c:v>10938</c:v>
                </c:pt>
                <c:pt idx="6">
                  <c:v>10393</c:v>
                </c:pt>
                <c:pt idx="9">
                  <c:v>10354</c:v>
                </c:pt>
                <c:pt idx="12">
                  <c:v>11400</c:v>
                </c:pt>
              </c:numCache>
            </c:numRef>
          </c:val>
          <c:extLst>
            <c:ext xmlns:c16="http://schemas.microsoft.com/office/drawing/2014/chart" uri="{C3380CC4-5D6E-409C-BE32-E72D297353CC}">
              <c16:uniqueId val="{00000006-A0C7-4FEC-B8A9-9B3C52B185F6}"/>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1065</c:v>
                </c:pt>
                <c:pt idx="3">
                  <c:v>1249</c:v>
                </c:pt>
                <c:pt idx="6">
                  <c:v>1390</c:v>
                </c:pt>
                <c:pt idx="9">
                  <c:v>1394</c:v>
                </c:pt>
                <c:pt idx="12">
                  <c:v>1658</c:v>
                </c:pt>
              </c:numCache>
            </c:numRef>
          </c:val>
          <c:extLst>
            <c:ext xmlns:c16="http://schemas.microsoft.com/office/drawing/2014/chart" uri="{C3380CC4-5D6E-409C-BE32-E72D297353CC}">
              <c16:uniqueId val="{00000007-A0C7-4FEC-B8A9-9B3C52B185F6}"/>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1681</c:v>
                </c:pt>
                <c:pt idx="3">
                  <c:v>1595</c:v>
                </c:pt>
                <c:pt idx="6">
                  <c:v>1507</c:v>
                </c:pt>
                <c:pt idx="9">
                  <c:v>1417</c:v>
                </c:pt>
                <c:pt idx="12">
                  <c:v>1560</c:v>
                </c:pt>
              </c:numCache>
            </c:numRef>
          </c:val>
          <c:extLst>
            <c:ext xmlns:c16="http://schemas.microsoft.com/office/drawing/2014/chart" uri="{C3380CC4-5D6E-409C-BE32-E72D297353CC}">
              <c16:uniqueId val="{00000008-A0C7-4FEC-B8A9-9B3C52B185F6}"/>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60</c:v>
                </c:pt>
                <c:pt idx="3">
                  <c:v>159</c:v>
                </c:pt>
                <c:pt idx="6">
                  <c:v>149</c:v>
                </c:pt>
                <c:pt idx="9">
                  <c:v>24</c:v>
                </c:pt>
                <c:pt idx="12">
                  <c:v>0</c:v>
                </c:pt>
              </c:numCache>
            </c:numRef>
          </c:val>
          <c:extLst>
            <c:ext xmlns:c16="http://schemas.microsoft.com/office/drawing/2014/chart" uri="{C3380CC4-5D6E-409C-BE32-E72D297353CC}">
              <c16:uniqueId val="{00000009-A0C7-4FEC-B8A9-9B3C52B185F6}"/>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15237</c:v>
                </c:pt>
                <c:pt idx="3">
                  <c:v>15893</c:v>
                </c:pt>
                <c:pt idx="6">
                  <c:v>15834</c:v>
                </c:pt>
                <c:pt idx="9">
                  <c:v>15958</c:v>
                </c:pt>
                <c:pt idx="12">
                  <c:v>18435</c:v>
                </c:pt>
              </c:numCache>
            </c:numRef>
          </c:val>
          <c:extLst>
            <c:ext xmlns:c16="http://schemas.microsoft.com/office/drawing/2014/chart" uri="{C3380CC4-5D6E-409C-BE32-E72D297353CC}">
              <c16:uniqueId val="{0000000A-A0C7-4FEC-B8A9-9B3C52B185F6}"/>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A0C7-4FEC-B8A9-9B3C52B185F6}"/>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11669</c:v>
                </c:pt>
                <c:pt idx="1">
                  <c:v>15992</c:v>
                </c:pt>
                <c:pt idx="2">
                  <c:v>16113</c:v>
                </c:pt>
              </c:numCache>
            </c:numRef>
          </c:val>
          <c:extLst>
            <c:ext xmlns:c16="http://schemas.microsoft.com/office/drawing/2014/chart" uri="{C3380CC4-5D6E-409C-BE32-E72D297353CC}">
              <c16:uniqueId val="{00000000-FD3C-419A-A86A-EF3DCDC3FE62}"/>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4658</c:v>
                </c:pt>
                <c:pt idx="1">
                  <c:v>4667</c:v>
                </c:pt>
                <c:pt idx="2">
                  <c:v>4180</c:v>
                </c:pt>
              </c:numCache>
            </c:numRef>
          </c:val>
          <c:extLst>
            <c:ext xmlns:c16="http://schemas.microsoft.com/office/drawing/2014/chart" uri="{C3380CC4-5D6E-409C-BE32-E72D297353CC}">
              <c16:uniqueId val="{00000001-FD3C-419A-A86A-EF3DCDC3FE62}"/>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37452</c:v>
                </c:pt>
                <c:pt idx="1">
                  <c:v>36130</c:v>
                </c:pt>
                <c:pt idx="2">
                  <c:v>35886</c:v>
                </c:pt>
              </c:numCache>
            </c:numRef>
          </c:val>
          <c:extLst>
            <c:ext xmlns:c16="http://schemas.microsoft.com/office/drawing/2014/chart" uri="{C3380CC4-5D6E-409C-BE32-E72D297353CC}">
              <c16:uniqueId val="{00000002-FD3C-419A-A86A-EF3DCDC3FE62}"/>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東京都台東区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令和</a:t>
          </a:r>
          <a:r>
            <a:rPr kumimoji="1" lang="ja-JP" altLang="en-US" sz="1300">
              <a:solidFill>
                <a:schemeClr val="dk1"/>
              </a:solidFill>
              <a:effectLst/>
              <a:latin typeface="+mn-lt"/>
              <a:ea typeface="+mn-ea"/>
              <a:cs typeface="+mn-cs"/>
            </a:rPr>
            <a:t>６</a:t>
          </a:r>
          <a:r>
            <a:rPr kumimoji="1" lang="ja-JP" altLang="ja-JP" sz="1300">
              <a:solidFill>
                <a:schemeClr val="dk1"/>
              </a:solidFill>
              <a:effectLst/>
              <a:latin typeface="+mn-lt"/>
              <a:ea typeface="+mn-ea"/>
              <a:cs typeface="+mn-cs"/>
            </a:rPr>
            <a:t>年度の実質公債費比率の分子は、前年度と比較して</a:t>
          </a:r>
          <a:r>
            <a:rPr kumimoji="1" lang="ja-JP" altLang="en-US" sz="1300">
              <a:solidFill>
                <a:schemeClr val="dk1"/>
              </a:solidFill>
              <a:effectLst/>
              <a:latin typeface="+mn-lt"/>
              <a:ea typeface="+mn-ea"/>
              <a:cs typeface="+mn-cs"/>
            </a:rPr>
            <a:t>５</a:t>
          </a:r>
          <a:r>
            <a:rPr kumimoji="1" lang="ja-JP" altLang="ja-JP" sz="1300">
              <a:solidFill>
                <a:schemeClr val="dk1"/>
              </a:solidFill>
              <a:effectLst/>
              <a:latin typeface="+mn-lt"/>
              <a:ea typeface="+mn-ea"/>
              <a:cs typeface="+mn-cs"/>
            </a:rPr>
            <a:t>億</a:t>
          </a:r>
          <a:r>
            <a:rPr kumimoji="1" lang="ja-JP" altLang="en-US" sz="1300">
              <a:solidFill>
                <a:schemeClr val="dk1"/>
              </a:solidFill>
              <a:effectLst/>
              <a:latin typeface="+mn-lt"/>
              <a:ea typeface="+mn-ea"/>
              <a:cs typeface="+mn-cs"/>
            </a:rPr>
            <a:t>１</a:t>
          </a:r>
          <a:r>
            <a:rPr kumimoji="1" lang="en-US"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７</a:t>
          </a:r>
          <a:r>
            <a:rPr kumimoji="1" lang="ja-JP" altLang="ja-JP" sz="1300">
              <a:solidFill>
                <a:schemeClr val="dk1"/>
              </a:solidFill>
              <a:effectLst/>
              <a:latin typeface="+mn-lt"/>
              <a:ea typeface="+mn-ea"/>
              <a:cs typeface="+mn-cs"/>
            </a:rPr>
            <a:t>００万円増加している。これは、特別区債の償還の進捗による元利償還金の額の増加と算入公債費等の減少による。今後とも、地方債の発行については、世代間の公平性や年度間の財源調整など地方債の機能を踏まえ、将来の財政負担に十分留意しながら、有効かつ適切活用していく。</a:t>
          </a:r>
          <a:endParaRPr lang="ja-JP" altLang="ja-JP" sz="13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満期一括償還方式で発行した特別区債については、発行翌年度より元金を償還期間で均等割りした額を積み立てている。今後も将来を見据え計画的に積立を行っていく。</a:t>
          </a:r>
          <a:endParaRPr lang="ja-JP" altLang="ja-JP" sz="13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東京都台東区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令和</a:t>
          </a:r>
          <a:r>
            <a:rPr kumimoji="1" lang="ja-JP" altLang="en-US" sz="1300">
              <a:solidFill>
                <a:schemeClr val="dk1"/>
              </a:solidFill>
              <a:effectLst/>
              <a:latin typeface="+mn-lt"/>
              <a:ea typeface="+mn-ea"/>
              <a:cs typeface="+mn-cs"/>
            </a:rPr>
            <a:t>６</a:t>
          </a:r>
          <a:r>
            <a:rPr kumimoji="1" lang="ja-JP" altLang="ja-JP" sz="1300">
              <a:solidFill>
                <a:schemeClr val="dk1"/>
              </a:solidFill>
              <a:effectLst/>
              <a:latin typeface="+mn-lt"/>
              <a:ea typeface="+mn-ea"/>
              <a:cs typeface="+mn-cs"/>
            </a:rPr>
            <a:t>年度の将来負担比率の分子は、前年度と比較して</a:t>
          </a:r>
          <a:r>
            <a:rPr kumimoji="1" lang="ja-JP" altLang="en-US" sz="1300">
              <a:solidFill>
                <a:schemeClr val="dk1"/>
              </a:solidFill>
              <a:effectLst/>
              <a:latin typeface="+mn-lt"/>
              <a:ea typeface="+mn-ea"/>
              <a:cs typeface="+mn-cs"/>
            </a:rPr>
            <a:t>４９</a:t>
          </a:r>
          <a:r>
            <a:rPr kumimoji="1" lang="ja-JP" altLang="ja-JP" sz="1300">
              <a:solidFill>
                <a:schemeClr val="dk1"/>
              </a:solidFill>
              <a:effectLst/>
              <a:latin typeface="+mn-lt"/>
              <a:ea typeface="+mn-ea"/>
              <a:cs typeface="+mn-cs"/>
            </a:rPr>
            <a:t>億</a:t>
          </a:r>
          <a:r>
            <a:rPr kumimoji="1" lang="ja-JP" altLang="en-US" sz="1300">
              <a:solidFill>
                <a:schemeClr val="dk1"/>
              </a:solidFill>
              <a:effectLst/>
              <a:latin typeface="+mn-lt"/>
              <a:ea typeface="+mn-ea"/>
              <a:cs typeface="+mn-cs"/>
            </a:rPr>
            <a:t>９</a:t>
          </a:r>
          <a:r>
            <a:rPr kumimoji="1" lang="ja-JP" altLang="ja-JP" sz="1300">
              <a:solidFill>
                <a:schemeClr val="dk1"/>
              </a:solidFill>
              <a:effectLst/>
              <a:latin typeface="+mn-lt"/>
              <a:ea typeface="+mn-ea"/>
              <a:cs typeface="+mn-cs"/>
            </a:rPr>
            <a:t>００万円</a:t>
          </a:r>
          <a:r>
            <a:rPr kumimoji="1" lang="ja-JP" altLang="en-US" sz="1300">
              <a:solidFill>
                <a:schemeClr val="dk1"/>
              </a:solidFill>
              <a:effectLst/>
              <a:latin typeface="+mn-lt"/>
              <a:ea typeface="+mn-ea"/>
              <a:cs typeface="+mn-cs"/>
            </a:rPr>
            <a:t>増加</a:t>
          </a:r>
          <a:r>
            <a:rPr kumimoji="1" lang="ja-JP" altLang="ja-JP" sz="1300">
              <a:solidFill>
                <a:schemeClr val="dk1"/>
              </a:solidFill>
              <a:effectLst/>
              <a:latin typeface="+mn-lt"/>
              <a:ea typeface="+mn-ea"/>
              <a:cs typeface="+mn-cs"/>
            </a:rPr>
            <a:t>している。これは、特別区債の現在高や退職手当の負担見込額など将来負担額（Ａ）が</a:t>
          </a:r>
          <a:r>
            <a:rPr kumimoji="1" lang="ja-JP" altLang="en-US" sz="1300">
              <a:solidFill>
                <a:schemeClr val="dk1"/>
              </a:solidFill>
              <a:effectLst/>
              <a:latin typeface="+mn-lt"/>
              <a:ea typeface="+mn-ea"/>
              <a:cs typeface="+mn-cs"/>
            </a:rPr>
            <a:t>増加</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３</a:t>
          </a:r>
          <a:r>
            <a:rPr kumimoji="1" lang="ja-JP" altLang="ja-JP" sz="1300">
              <a:solidFill>
                <a:schemeClr val="dk1"/>
              </a:solidFill>
              <a:effectLst/>
              <a:latin typeface="+mn-lt"/>
              <a:ea typeface="+mn-ea"/>
              <a:cs typeface="+mn-cs"/>
            </a:rPr>
            <a:t>億</a:t>
          </a:r>
          <a:r>
            <a:rPr kumimoji="1" lang="ja-JP" altLang="en-US" sz="1300">
              <a:solidFill>
                <a:schemeClr val="dk1"/>
              </a:solidFill>
              <a:effectLst/>
              <a:latin typeface="+mn-lt"/>
              <a:ea typeface="+mn-ea"/>
              <a:cs typeface="+mn-cs"/>
            </a:rPr>
            <a:t>９</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０６</a:t>
          </a:r>
          <a:r>
            <a:rPr kumimoji="1" lang="ja-JP" altLang="ja-JP" sz="1300">
              <a:solidFill>
                <a:schemeClr val="dk1"/>
              </a:solidFill>
              <a:effectLst/>
              <a:latin typeface="+mn-lt"/>
              <a:ea typeface="+mn-ea"/>
              <a:cs typeface="+mn-cs"/>
            </a:rPr>
            <a:t>０万円）する一方、基金残高や普通交付税上の基準財政需要額に算入される減税補てん債等の地方債現在高などの充当可能財源等（Ｂ）が</a:t>
          </a:r>
          <a:r>
            <a:rPr kumimoji="1" lang="ja-JP" altLang="en-US" sz="1300">
              <a:solidFill>
                <a:schemeClr val="dk1"/>
              </a:solidFill>
              <a:effectLst/>
              <a:latin typeface="+mn-lt"/>
              <a:ea typeface="+mn-ea"/>
              <a:cs typeface="+mn-cs"/>
            </a:rPr>
            <a:t>減少</a:t>
          </a:r>
          <a:r>
            <a:rPr kumimoji="1" lang="ja-JP" altLang="ja-JP" sz="1300">
              <a:solidFill>
                <a:schemeClr val="dk1"/>
              </a:solidFill>
              <a:effectLst/>
              <a:latin typeface="+mn-lt"/>
              <a:ea typeface="+mn-ea"/>
              <a:cs typeface="+mn-cs"/>
            </a:rPr>
            <a:t>（１億</a:t>
          </a:r>
          <a:r>
            <a:rPr kumimoji="1" lang="ja-JP" altLang="en-US" sz="1300">
              <a:solidFill>
                <a:schemeClr val="dk1"/>
              </a:solidFill>
              <a:effectLst/>
              <a:latin typeface="+mn-lt"/>
              <a:ea typeface="+mn-ea"/>
              <a:cs typeface="+mn-cs"/>
            </a:rPr>
            <a:t>８２０</a:t>
          </a:r>
          <a:r>
            <a:rPr kumimoji="1" lang="ja-JP" altLang="ja-JP" sz="1300">
              <a:solidFill>
                <a:schemeClr val="dk1"/>
              </a:solidFill>
              <a:effectLst/>
              <a:latin typeface="+mn-lt"/>
              <a:ea typeface="+mn-ea"/>
              <a:cs typeface="+mn-cs"/>
            </a:rPr>
            <a:t>万円）となったためである。今後とも、基金や起債の活用にあたっては、中・長期的な視点に立ち持続可能な財政運営を推進できるよう残高に留意していく。</a:t>
          </a:r>
          <a:endParaRPr lang="ja-JP" altLang="ja-JP" sz="13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東京都台東区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（増減理由）</a:t>
          </a:r>
          <a:endParaRPr lang="ja-JP" altLang="ja-JP" sz="13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令和６年度は</a:t>
          </a:r>
          <a:r>
            <a:rPr kumimoji="1" lang="ja-JP" altLang="ja-JP" sz="1300">
              <a:solidFill>
                <a:schemeClr val="dk1"/>
              </a:solidFill>
              <a:effectLst/>
              <a:latin typeface="+mn-lt"/>
              <a:ea typeface="+mn-ea"/>
              <a:cs typeface="+mn-cs"/>
            </a:rPr>
            <a:t>基金全体として</a:t>
          </a:r>
          <a:r>
            <a:rPr kumimoji="1" lang="ja-JP" altLang="en-US" sz="1300">
              <a:solidFill>
                <a:schemeClr val="dk1"/>
              </a:solidFill>
              <a:effectLst/>
              <a:latin typeface="+mn-lt"/>
              <a:ea typeface="+mn-ea"/>
              <a:cs typeface="+mn-cs"/>
            </a:rPr>
            <a:t>、６億１，０５７</a:t>
          </a:r>
          <a:r>
            <a:rPr kumimoji="1" lang="ja-JP" altLang="ja-JP" sz="1300">
              <a:solidFill>
                <a:schemeClr val="dk1"/>
              </a:solidFill>
              <a:effectLst/>
              <a:latin typeface="+mn-lt"/>
              <a:ea typeface="+mn-ea"/>
              <a:cs typeface="+mn-cs"/>
            </a:rPr>
            <a:t>万円の</a:t>
          </a:r>
          <a:r>
            <a:rPr kumimoji="1" lang="ja-JP" altLang="en-US" sz="1300">
              <a:solidFill>
                <a:schemeClr val="dk1"/>
              </a:solidFill>
              <a:effectLst/>
              <a:latin typeface="+mn-lt"/>
              <a:ea typeface="+mn-ea"/>
              <a:cs typeface="+mn-cs"/>
            </a:rPr>
            <a:t>減と</a:t>
          </a:r>
          <a:r>
            <a:rPr kumimoji="1" lang="ja-JP" altLang="ja-JP" sz="1300">
              <a:solidFill>
                <a:schemeClr val="dk1"/>
              </a:solidFill>
              <a:effectLst/>
              <a:latin typeface="+mn-lt"/>
              <a:ea typeface="+mn-ea"/>
              <a:cs typeface="+mn-cs"/>
            </a:rPr>
            <a:t>なった。</a:t>
          </a:r>
          <a:endParaRPr lang="ja-JP" altLang="ja-JP" sz="1300">
            <a:effectLst/>
          </a:endParaRPr>
        </a:p>
        <a:p>
          <a:r>
            <a:rPr kumimoji="1" lang="ja-JP" altLang="ja-JP" sz="1300">
              <a:solidFill>
                <a:schemeClr val="tx1"/>
              </a:solidFill>
              <a:effectLst/>
              <a:latin typeface="+mn-lt"/>
              <a:ea typeface="+mn-ea"/>
              <a:cs typeface="+mn-cs"/>
            </a:rPr>
            <a:t>　特別区税の上振れ分及び繰越金、歳出の執行実績等による歳計剰余金から、景気変動への対応など年度間の財源調整の費用に活用するため</a:t>
          </a:r>
          <a:r>
            <a:rPr kumimoji="1" lang="ja-JP" altLang="en-US" sz="1300">
              <a:solidFill>
                <a:schemeClr val="tx1"/>
              </a:solidFill>
              <a:effectLst/>
              <a:latin typeface="+mn-lt"/>
              <a:ea typeface="+mn-ea"/>
              <a:cs typeface="+mn-cs"/>
            </a:rPr>
            <a:t>以下の通り積み立てた。</a:t>
          </a:r>
          <a:endParaRPr kumimoji="1" lang="en-US" altLang="ja-JP" sz="1300">
            <a:solidFill>
              <a:schemeClr val="tx1"/>
            </a:solidFill>
            <a:effectLst/>
            <a:latin typeface="+mn-lt"/>
            <a:ea typeface="+mn-ea"/>
            <a:cs typeface="+mn-cs"/>
          </a:endParaRPr>
        </a:p>
        <a:p>
          <a:r>
            <a:rPr kumimoji="1" lang="ja-JP" altLang="en-US" sz="1300">
              <a:solidFill>
                <a:schemeClr val="tx1"/>
              </a:solidFill>
              <a:effectLst/>
              <a:latin typeface="+mn-lt"/>
              <a:ea typeface="+mn-ea"/>
              <a:cs typeface="+mn-cs"/>
            </a:rPr>
            <a:t>　・</a:t>
          </a:r>
          <a:r>
            <a:rPr kumimoji="1" lang="ja-JP" altLang="ja-JP" sz="1300">
              <a:solidFill>
                <a:schemeClr val="tx1"/>
              </a:solidFill>
              <a:effectLst/>
              <a:latin typeface="+mn-lt"/>
              <a:ea typeface="+mn-ea"/>
              <a:cs typeface="+mn-cs"/>
            </a:rPr>
            <a:t>財政調整基金</a:t>
          </a:r>
          <a:r>
            <a:rPr kumimoji="1" lang="ja-JP" altLang="en-US" sz="1300">
              <a:solidFill>
                <a:schemeClr val="tx1"/>
              </a:solidFill>
              <a:effectLst/>
              <a:latin typeface="+mn-lt"/>
              <a:ea typeface="+mn-ea"/>
              <a:cs typeface="+mn-cs"/>
            </a:rPr>
            <a:t>：</a:t>
          </a:r>
          <a:r>
            <a:rPr kumimoji="1" lang="ja-JP" altLang="ja-JP" sz="1300">
              <a:solidFill>
                <a:schemeClr val="tx1"/>
              </a:solidFill>
              <a:effectLst/>
              <a:latin typeface="+mn-lt"/>
              <a:ea typeface="+mn-ea"/>
              <a:cs typeface="+mn-cs"/>
            </a:rPr>
            <a:t>１億２，０８２万</a:t>
          </a:r>
          <a:r>
            <a:rPr kumimoji="1" lang="ja-JP" altLang="en-US" sz="1300" baseline="0">
              <a:solidFill>
                <a:schemeClr val="tx1"/>
              </a:solidFill>
              <a:effectLst/>
              <a:latin typeface="+mn-lt"/>
              <a:ea typeface="+mn-ea"/>
              <a:cs typeface="+mn-cs"/>
            </a:rPr>
            <a:t> </a:t>
          </a:r>
          <a:r>
            <a:rPr kumimoji="1" lang="ja-JP" altLang="en-US" sz="1300">
              <a:solidFill>
                <a:schemeClr val="tx1"/>
              </a:solidFill>
              <a:effectLst/>
              <a:latin typeface="+mn-lt"/>
              <a:ea typeface="+mn-ea"/>
              <a:cs typeface="+mn-cs"/>
            </a:rPr>
            <a:t>・</a:t>
          </a:r>
          <a:r>
            <a:rPr kumimoji="1" lang="ja-JP" altLang="ja-JP" sz="1300">
              <a:solidFill>
                <a:schemeClr val="tx1"/>
              </a:solidFill>
              <a:effectLst/>
              <a:latin typeface="+mn-lt"/>
              <a:ea typeface="+mn-ea"/>
              <a:cs typeface="+mn-cs"/>
            </a:rPr>
            <a:t>減債基金</a:t>
          </a:r>
          <a:r>
            <a:rPr kumimoji="1" lang="ja-JP" altLang="en-US" sz="1300">
              <a:solidFill>
                <a:schemeClr val="tx1"/>
              </a:solidFill>
              <a:effectLst/>
              <a:latin typeface="+mn-lt"/>
              <a:ea typeface="+mn-ea"/>
              <a:cs typeface="+mn-cs"/>
            </a:rPr>
            <a:t>：１，２６７</a:t>
          </a:r>
          <a:r>
            <a:rPr kumimoji="1" lang="ja-JP" altLang="ja-JP" sz="1300">
              <a:solidFill>
                <a:schemeClr val="tx1"/>
              </a:solidFill>
              <a:effectLst/>
              <a:latin typeface="+mn-lt"/>
              <a:ea typeface="+mn-ea"/>
              <a:cs typeface="+mn-cs"/>
            </a:rPr>
            <a:t>万円</a:t>
          </a:r>
          <a:r>
            <a:rPr kumimoji="1" lang="en-US" altLang="ja-JP" sz="1300">
              <a:solidFill>
                <a:schemeClr val="tx1"/>
              </a:solidFill>
              <a:effectLst/>
              <a:latin typeface="+mn-lt"/>
              <a:ea typeface="+mn-ea"/>
              <a:cs typeface="+mn-cs"/>
            </a:rPr>
            <a:t> </a:t>
          </a:r>
          <a:r>
            <a:rPr kumimoji="1" lang="ja-JP" altLang="en-US" sz="1300">
              <a:solidFill>
                <a:schemeClr val="tx1"/>
              </a:solidFill>
              <a:effectLst/>
              <a:latin typeface="+mn-lt"/>
              <a:ea typeface="+mn-ea"/>
              <a:cs typeface="+mn-cs"/>
            </a:rPr>
            <a:t>・</a:t>
          </a:r>
          <a:r>
            <a:rPr kumimoji="1" lang="ja-JP" altLang="ja-JP" sz="1300">
              <a:solidFill>
                <a:schemeClr val="tx1"/>
              </a:solidFill>
              <a:effectLst/>
              <a:latin typeface="+mn-lt"/>
              <a:ea typeface="+mn-ea"/>
              <a:cs typeface="+mn-cs"/>
            </a:rPr>
            <a:t>庁舎整備基金</a:t>
          </a:r>
          <a:r>
            <a:rPr kumimoji="1" lang="ja-JP" altLang="en-US" sz="1300">
              <a:solidFill>
                <a:schemeClr val="tx1"/>
              </a:solidFill>
              <a:effectLst/>
              <a:latin typeface="+mn-lt"/>
              <a:ea typeface="+mn-ea"/>
              <a:cs typeface="+mn-cs"/>
            </a:rPr>
            <a:t>：１０</a:t>
          </a:r>
          <a:r>
            <a:rPr kumimoji="1" lang="ja-JP" altLang="ja-JP" sz="1300">
              <a:solidFill>
                <a:schemeClr val="tx1"/>
              </a:solidFill>
              <a:effectLst/>
              <a:latin typeface="+mn-lt"/>
              <a:ea typeface="+mn-ea"/>
              <a:cs typeface="+mn-cs"/>
            </a:rPr>
            <a:t>億</a:t>
          </a:r>
          <a:r>
            <a:rPr kumimoji="1" lang="ja-JP" altLang="en-US" sz="1300">
              <a:solidFill>
                <a:schemeClr val="tx1"/>
              </a:solidFill>
              <a:effectLst/>
              <a:latin typeface="+mn-lt"/>
              <a:ea typeface="+mn-ea"/>
              <a:cs typeface="+mn-cs"/>
            </a:rPr>
            <a:t>４４２万</a:t>
          </a:r>
          <a:r>
            <a:rPr kumimoji="1" lang="ja-JP" altLang="ja-JP" sz="1300">
              <a:solidFill>
                <a:schemeClr val="tx1"/>
              </a:solidFill>
              <a:effectLst/>
              <a:latin typeface="+mn-lt"/>
              <a:ea typeface="+mn-ea"/>
              <a:cs typeface="+mn-cs"/>
            </a:rPr>
            <a:t>円</a:t>
          </a:r>
          <a:r>
            <a:rPr kumimoji="1" lang="ja-JP" altLang="en-US" sz="1300">
              <a:solidFill>
                <a:schemeClr val="tx1"/>
              </a:solidFill>
              <a:effectLst/>
              <a:latin typeface="+mn-lt"/>
              <a:ea typeface="+mn-ea"/>
              <a:cs typeface="+mn-cs"/>
            </a:rPr>
            <a:t>（</a:t>
          </a:r>
          <a:r>
            <a:rPr kumimoji="1" lang="ja-JP" altLang="ja-JP" sz="1300">
              <a:solidFill>
                <a:schemeClr val="tx1"/>
              </a:solidFill>
              <a:effectLst/>
              <a:latin typeface="+mn-lt"/>
              <a:ea typeface="+mn-ea"/>
              <a:cs typeface="+mn-cs"/>
            </a:rPr>
            <a:t>庁舎整備に要する費用に活用</a:t>
          </a:r>
          <a:r>
            <a:rPr kumimoji="1" lang="ja-JP" altLang="en-US" sz="1300">
              <a:solidFill>
                <a:schemeClr val="tx1"/>
              </a:solidFill>
              <a:effectLst/>
              <a:latin typeface="+mn-lt"/>
              <a:ea typeface="+mn-ea"/>
              <a:cs typeface="+mn-cs"/>
            </a:rPr>
            <a:t>）</a:t>
          </a:r>
          <a:endParaRPr kumimoji="1" lang="en-US" altLang="ja-JP" sz="1300">
            <a:solidFill>
              <a:schemeClr val="tx1"/>
            </a:solidFill>
            <a:effectLst/>
            <a:latin typeface="+mn-lt"/>
            <a:ea typeface="+mn-ea"/>
            <a:cs typeface="+mn-cs"/>
          </a:endParaRPr>
        </a:p>
        <a:p>
          <a:r>
            <a:rPr kumimoji="1" lang="ja-JP" altLang="en-US" sz="1300">
              <a:solidFill>
                <a:schemeClr val="tx1"/>
              </a:solidFill>
              <a:effectLst/>
              <a:latin typeface="+mn-lt"/>
              <a:ea typeface="+mn-ea"/>
              <a:cs typeface="+mn-cs"/>
            </a:rPr>
            <a:t>　・</a:t>
          </a:r>
          <a:r>
            <a:rPr kumimoji="1" lang="ja-JP" altLang="ja-JP" sz="1300">
              <a:solidFill>
                <a:schemeClr val="tx1"/>
              </a:solidFill>
              <a:effectLst/>
              <a:latin typeface="+mn-lt"/>
              <a:ea typeface="+mn-ea"/>
              <a:cs typeface="+mn-cs"/>
            </a:rPr>
            <a:t>台東病院及び老人保健施設千束基金：</a:t>
          </a:r>
          <a:r>
            <a:rPr kumimoji="1" lang="ja-JP" altLang="en-US" sz="1300">
              <a:solidFill>
                <a:schemeClr val="tx1"/>
              </a:solidFill>
              <a:effectLst/>
              <a:latin typeface="+mn-lt"/>
              <a:ea typeface="+mn-ea"/>
              <a:cs typeface="+mn-cs"/>
            </a:rPr>
            <a:t>２</a:t>
          </a:r>
          <a:r>
            <a:rPr kumimoji="1" lang="ja-JP" altLang="ja-JP" sz="1300">
              <a:solidFill>
                <a:schemeClr val="tx1"/>
              </a:solidFill>
              <a:effectLst/>
              <a:latin typeface="+mn-lt"/>
              <a:ea typeface="+mn-ea"/>
              <a:cs typeface="+mn-cs"/>
            </a:rPr>
            <a:t>億</a:t>
          </a:r>
          <a:r>
            <a:rPr kumimoji="1" lang="ja-JP" altLang="en-US" sz="1300">
              <a:solidFill>
                <a:schemeClr val="tx1"/>
              </a:solidFill>
              <a:effectLst/>
              <a:latin typeface="+mn-lt"/>
              <a:ea typeface="+mn-ea"/>
              <a:cs typeface="+mn-cs"/>
            </a:rPr>
            <a:t>０</a:t>
          </a:r>
          <a:r>
            <a:rPr kumimoji="1" lang="ja-JP" altLang="ja-JP" sz="1300">
              <a:solidFill>
                <a:schemeClr val="tx1"/>
              </a:solidFill>
              <a:effectLst/>
              <a:latin typeface="+mn-lt"/>
              <a:ea typeface="+mn-ea"/>
              <a:cs typeface="+mn-cs"/>
            </a:rPr>
            <a:t>，０</a:t>
          </a:r>
          <a:r>
            <a:rPr kumimoji="1" lang="ja-JP" altLang="en-US" sz="1300">
              <a:solidFill>
                <a:schemeClr val="tx1"/>
              </a:solidFill>
              <a:effectLst/>
              <a:latin typeface="+mn-lt"/>
              <a:ea typeface="+mn-ea"/>
              <a:cs typeface="+mn-cs"/>
            </a:rPr>
            <a:t>９３</a:t>
          </a:r>
          <a:r>
            <a:rPr kumimoji="1" lang="ja-JP" altLang="ja-JP" sz="1300">
              <a:solidFill>
                <a:schemeClr val="tx1"/>
              </a:solidFill>
              <a:effectLst/>
              <a:latin typeface="+mn-lt"/>
              <a:ea typeface="+mn-ea"/>
              <a:cs typeface="+mn-cs"/>
            </a:rPr>
            <a:t>万円</a:t>
          </a:r>
          <a:r>
            <a:rPr kumimoji="1" lang="ja-JP" altLang="en-US" sz="1300">
              <a:solidFill>
                <a:schemeClr val="tx1"/>
              </a:solidFill>
              <a:effectLst/>
              <a:latin typeface="+mn-lt"/>
              <a:ea typeface="+mn-ea"/>
              <a:cs typeface="+mn-cs"/>
            </a:rPr>
            <a:t>（</a:t>
          </a:r>
          <a:r>
            <a:rPr kumimoji="1" lang="ja-JP" altLang="ja-JP" sz="1300">
              <a:solidFill>
                <a:schemeClr val="tx1"/>
              </a:solidFill>
              <a:effectLst/>
              <a:latin typeface="+mn-lt"/>
              <a:ea typeface="+mn-ea"/>
              <a:cs typeface="+mn-cs"/>
            </a:rPr>
            <a:t>台東病院等の医療機器等備品整備の費用に活用</a:t>
          </a:r>
          <a:r>
            <a:rPr kumimoji="1" lang="ja-JP" altLang="en-US" sz="1300">
              <a:solidFill>
                <a:schemeClr val="tx1"/>
              </a:solidFill>
              <a:effectLst/>
              <a:latin typeface="+mn-lt"/>
              <a:ea typeface="+mn-ea"/>
              <a:cs typeface="+mn-cs"/>
            </a:rPr>
            <a:t>）</a:t>
          </a:r>
          <a:endParaRPr kumimoji="1" lang="en-US" altLang="ja-JP" sz="1300">
            <a:solidFill>
              <a:schemeClr val="tx1"/>
            </a:solidFill>
            <a:effectLst/>
            <a:latin typeface="+mn-lt"/>
            <a:ea typeface="+mn-ea"/>
            <a:cs typeface="+mn-cs"/>
          </a:endParaRPr>
        </a:p>
        <a:p>
          <a:r>
            <a:rPr kumimoji="1" lang="ja-JP" altLang="en-US" sz="1300">
              <a:solidFill>
                <a:schemeClr val="tx1"/>
              </a:solidFill>
              <a:effectLst/>
              <a:latin typeface="+mn-lt"/>
              <a:ea typeface="+mn-ea"/>
              <a:cs typeface="+mn-cs"/>
            </a:rPr>
            <a:t>　・</a:t>
          </a:r>
          <a:r>
            <a:rPr kumimoji="1" lang="ja-JP" altLang="ja-JP" sz="1300">
              <a:solidFill>
                <a:schemeClr val="tx1"/>
              </a:solidFill>
              <a:effectLst/>
              <a:latin typeface="+mn-lt"/>
              <a:ea typeface="+mn-ea"/>
              <a:cs typeface="+mn-cs"/>
            </a:rPr>
            <a:t>環境整備基金</a:t>
          </a:r>
          <a:r>
            <a:rPr kumimoji="1" lang="ja-JP" altLang="en-US" sz="1300">
              <a:solidFill>
                <a:schemeClr val="tx1"/>
              </a:solidFill>
              <a:effectLst/>
              <a:latin typeface="+mn-lt"/>
              <a:ea typeface="+mn-ea"/>
              <a:cs typeface="+mn-cs"/>
            </a:rPr>
            <a:t>：</a:t>
          </a:r>
          <a:r>
            <a:rPr kumimoji="1" lang="ja-JP" altLang="ja-JP" sz="1300">
              <a:solidFill>
                <a:schemeClr val="tx1"/>
              </a:solidFill>
              <a:effectLst/>
              <a:latin typeface="+mn-lt"/>
              <a:ea typeface="+mn-ea"/>
              <a:cs typeface="+mn-cs"/>
            </a:rPr>
            <a:t>６，１</a:t>
          </a:r>
          <a:r>
            <a:rPr kumimoji="1" lang="ja-JP" altLang="en-US" sz="1300">
              <a:solidFill>
                <a:schemeClr val="tx1"/>
              </a:solidFill>
              <a:effectLst/>
              <a:latin typeface="+mn-lt"/>
              <a:ea typeface="+mn-ea"/>
              <a:cs typeface="+mn-cs"/>
            </a:rPr>
            <a:t>３２</a:t>
          </a:r>
          <a:r>
            <a:rPr kumimoji="1" lang="ja-JP" altLang="ja-JP" sz="1300">
              <a:solidFill>
                <a:schemeClr val="tx1"/>
              </a:solidFill>
              <a:effectLst/>
              <a:latin typeface="+mn-lt"/>
              <a:ea typeface="+mn-ea"/>
              <a:cs typeface="+mn-cs"/>
            </a:rPr>
            <a:t>万円</a:t>
          </a:r>
          <a:r>
            <a:rPr kumimoji="1" lang="ja-JP" altLang="en-US" sz="1300">
              <a:solidFill>
                <a:schemeClr val="tx1"/>
              </a:solidFill>
              <a:effectLst/>
              <a:latin typeface="+mn-lt"/>
              <a:ea typeface="+mn-ea"/>
              <a:cs typeface="+mn-cs"/>
            </a:rPr>
            <a:t>（</a:t>
          </a:r>
          <a:r>
            <a:rPr kumimoji="1" lang="ja-JP" altLang="ja-JP" sz="1300">
              <a:solidFill>
                <a:schemeClr val="tx1"/>
              </a:solidFill>
              <a:effectLst/>
              <a:latin typeface="+mn-lt"/>
              <a:ea typeface="+mn-ea"/>
              <a:cs typeface="+mn-cs"/>
            </a:rPr>
            <a:t>浅草地域の道路・公園整備等に活用</a:t>
          </a:r>
          <a:r>
            <a:rPr kumimoji="1" lang="ja-JP" altLang="en-US" sz="1300">
              <a:solidFill>
                <a:schemeClr val="tx1"/>
              </a:solidFill>
              <a:effectLst/>
              <a:latin typeface="+mn-lt"/>
              <a:ea typeface="+mn-ea"/>
              <a:cs typeface="+mn-cs"/>
            </a:rPr>
            <a:t>）</a:t>
          </a:r>
          <a:r>
            <a:rPr kumimoji="1" lang="ja-JP" altLang="ja-JP" sz="1300">
              <a:solidFill>
                <a:schemeClr val="tx1"/>
              </a:solidFill>
              <a:effectLst/>
              <a:latin typeface="+mn-lt"/>
              <a:ea typeface="+mn-ea"/>
              <a:cs typeface="+mn-cs"/>
            </a:rPr>
            <a:t>・森林環境基金：２，</a:t>
          </a:r>
          <a:r>
            <a:rPr kumimoji="1" lang="ja-JP" altLang="en-US" sz="1300">
              <a:solidFill>
                <a:schemeClr val="tx1"/>
              </a:solidFill>
              <a:effectLst/>
              <a:latin typeface="+mn-lt"/>
              <a:ea typeface="+mn-ea"/>
              <a:cs typeface="+mn-cs"/>
            </a:rPr>
            <a:t>４２１</a:t>
          </a:r>
          <a:r>
            <a:rPr kumimoji="1" lang="ja-JP" altLang="ja-JP" sz="1300">
              <a:solidFill>
                <a:schemeClr val="tx1"/>
              </a:solidFill>
              <a:effectLst/>
              <a:latin typeface="+mn-lt"/>
              <a:ea typeface="+mn-ea"/>
              <a:cs typeface="+mn-cs"/>
            </a:rPr>
            <a:t>万円（森林環境税の目的に活用）</a:t>
          </a:r>
          <a:endParaRPr kumimoji="1" lang="en-US" altLang="ja-JP" sz="1300">
            <a:solidFill>
              <a:schemeClr val="tx1"/>
            </a:solidFill>
            <a:effectLst/>
            <a:latin typeface="+mn-lt"/>
            <a:ea typeface="+mn-ea"/>
            <a:cs typeface="+mn-cs"/>
          </a:endParaRPr>
        </a:p>
        <a:p>
          <a:r>
            <a:rPr kumimoji="1" lang="ja-JP" altLang="en-US" sz="1300">
              <a:solidFill>
                <a:schemeClr val="tx1"/>
              </a:solidFill>
              <a:effectLst/>
              <a:latin typeface="+mn-lt"/>
              <a:ea typeface="+mn-ea"/>
              <a:cs typeface="+mn-cs"/>
            </a:rPr>
            <a:t>　　・</a:t>
          </a:r>
          <a:r>
            <a:rPr kumimoji="1" lang="ja-JP" altLang="ja-JP" sz="1300">
              <a:solidFill>
                <a:schemeClr val="tx1"/>
              </a:solidFill>
              <a:effectLst/>
              <a:latin typeface="+mn-lt"/>
              <a:ea typeface="+mn-ea"/>
              <a:cs typeface="+mn-cs"/>
            </a:rPr>
            <a:t>公共施設建設基金</a:t>
          </a:r>
          <a:r>
            <a:rPr kumimoji="1" lang="ja-JP" altLang="en-US" sz="1300">
              <a:solidFill>
                <a:schemeClr val="tx1"/>
              </a:solidFill>
              <a:effectLst/>
              <a:latin typeface="+mn-lt"/>
              <a:ea typeface="+mn-ea"/>
              <a:cs typeface="+mn-cs"/>
            </a:rPr>
            <a:t>４８億９，７０９</a:t>
          </a:r>
          <a:r>
            <a:rPr kumimoji="1" lang="ja-JP" altLang="ja-JP" sz="1300">
              <a:solidFill>
                <a:schemeClr val="tx1"/>
              </a:solidFill>
              <a:effectLst/>
              <a:latin typeface="+mn-lt"/>
              <a:ea typeface="+mn-ea"/>
              <a:cs typeface="+mn-cs"/>
            </a:rPr>
            <a:t>万円</a:t>
          </a:r>
          <a:r>
            <a:rPr kumimoji="1" lang="ja-JP" altLang="en-US" sz="1300">
              <a:solidFill>
                <a:schemeClr val="tx1"/>
              </a:solidFill>
              <a:effectLst/>
              <a:latin typeface="+mn-lt"/>
              <a:ea typeface="+mn-ea"/>
              <a:cs typeface="+mn-cs"/>
            </a:rPr>
            <a:t>（</a:t>
          </a:r>
          <a:r>
            <a:rPr kumimoji="1" lang="ja-JP" altLang="ja-JP" sz="1300">
              <a:solidFill>
                <a:schemeClr val="tx1"/>
              </a:solidFill>
              <a:effectLst/>
              <a:latin typeface="+mn-lt"/>
              <a:ea typeface="+mn-ea"/>
              <a:cs typeface="+mn-cs"/>
            </a:rPr>
            <a:t>公共施設の改築・大規模改修等の費用に活用</a:t>
          </a:r>
          <a:r>
            <a:rPr kumimoji="1" lang="ja-JP" altLang="en-US" sz="1300">
              <a:solidFill>
                <a:schemeClr val="tx1"/>
              </a:solidFill>
              <a:effectLst/>
              <a:latin typeface="+mn-lt"/>
              <a:ea typeface="+mn-ea"/>
              <a:cs typeface="+mn-cs"/>
            </a:rPr>
            <a:t>）など</a:t>
          </a:r>
          <a:endParaRPr kumimoji="1" lang="en-US" altLang="ja-JP" sz="1300">
            <a:solidFill>
              <a:schemeClr val="tx1"/>
            </a:solidFill>
            <a:effectLst/>
            <a:latin typeface="+mn-lt"/>
            <a:ea typeface="+mn-ea"/>
            <a:cs typeface="+mn-cs"/>
          </a:endParaRPr>
        </a:p>
        <a:p>
          <a:r>
            <a:rPr kumimoji="1" lang="ja-JP" altLang="en-US" sz="1300">
              <a:solidFill>
                <a:schemeClr val="tx1"/>
              </a:solidFill>
              <a:effectLst/>
              <a:latin typeface="+mn-lt"/>
              <a:ea typeface="+mn-ea"/>
              <a:cs typeface="+mn-cs"/>
            </a:rPr>
            <a:t>　</a:t>
          </a:r>
          <a:r>
            <a:rPr kumimoji="1" lang="ja-JP" altLang="ja-JP" sz="1300">
              <a:solidFill>
                <a:schemeClr val="tx1"/>
              </a:solidFill>
              <a:effectLst/>
              <a:latin typeface="+mn-lt"/>
              <a:ea typeface="+mn-ea"/>
              <a:cs typeface="+mn-cs"/>
            </a:rPr>
            <a:t>一方、</a:t>
          </a:r>
          <a:r>
            <a:rPr kumimoji="1" lang="ja-JP" altLang="en-US" sz="1300">
              <a:solidFill>
                <a:schemeClr val="tx1"/>
              </a:solidFill>
              <a:effectLst/>
              <a:latin typeface="+mn-lt"/>
              <a:ea typeface="+mn-ea"/>
              <a:cs typeface="+mn-cs"/>
            </a:rPr>
            <a:t>公共施設の改修や災害対策等の事業に活用するため以下の通り取り崩した。</a:t>
          </a:r>
          <a:endParaRPr kumimoji="1" lang="en-US" altLang="ja-JP" sz="1300">
            <a:solidFill>
              <a:schemeClr val="tx1"/>
            </a:solidFill>
            <a:effectLst/>
            <a:latin typeface="+mn-lt"/>
            <a:ea typeface="+mn-ea"/>
            <a:cs typeface="+mn-cs"/>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公共施設建設基金</a:t>
          </a:r>
          <a:r>
            <a:rPr kumimoji="1" lang="ja-JP" altLang="en-US" sz="1300">
              <a:solidFill>
                <a:schemeClr val="dk1"/>
              </a:solidFill>
              <a:effectLst/>
              <a:latin typeface="+mn-lt"/>
              <a:ea typeface="+mn-ea"/>
              <a:cs typeface="+mn-cs"/>
            </a:rPr>
            <a:t>：４８</a:t>
          </a:r>
          <a:r>
            <a:rPr kumimoji="1" lang="ja-JP" altLang="ja-JP" sz="1300">
              <a:solidFill>
                <a:schemeClr val="dk1"/>
              </a:solidFill>
              <a:effectLst/>
              <a:latin typeface="+mn-lt"/>
              <a:ea typeface="+mn-ea"/>
              <a:cs typeface="+mn-cs"/>
            </a:rPr>
            <a:t>億</a:t>
          </a:r>
          <a:r>
            <a:rPr kumimoji="1" lang="ja-JP" altLang="en-US" sz="1300">
              <a:solidFill>
                <a:schemeClr val="dk1"/>
              </a:solidFill>
              <a:effectLst/>
              <a:latin typeface="+mn-lt"/>
              <a:ea typeface="+mn-ea"/>
              <a:cs typeface="+mn-cs"/>
            </a:rPr>
            <a:t>６，８００</a:t>
          </a:r>
          <a:r>
            <a:rPr kumimoji="1" lang="ja-JP" altLang="ja-JP" sz="1300">
              <a:solidFill>
                <a:schemeClr val="dk1"/>
              </a:solidFill>
              <a:effectLst/>
              <a:latin typeface="+mn-lt"/>
              <a:ea typeface="+mn-ea"/>
              <a:cs typeface="+mn-cs"/>
            </a:rPr>
            <a:t>万円</a:t>
          </a:r>
          <a:r>
            <a:rPr kumimoji="1" lang="ja-JP" altLang="en-US" sz="1300">
              <a:solidFill>
                <a:schemeClr val="dk1"/>
              </a:solidFill>
              <a:effectLst/>
              <a:latin typeface="+mn-lt"/>
              <a:ea typeface="+mn-ea"/>
              <a:cs typeface="+mn-cs"/>
            </a:rPr>
            <a:t>（竜泉福祉センター整備</a:t>
          </a:r>
          <a:r>
            <a:rPr kumimoji="1" lang="ja-JP" altLang="ja-JP" sz="1300">
              <a:solidFill>
                <a:schemeClr val="dk1"/>
              </a:solidFill>
              <a:effectLst/>
              <a:latin typeface="+mn-lt"/>
              <a:ea typeface="+mn-ea"/>
              <a:cs typeface="+mn-cs"/>
            </a:rPr>
            <a:t>等</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・都市整備基金：</a:t>
          </a:r>
          <a:r>
            <a:rPr kumimoji="1" lang="ja-JP" altLang="en-US" sz="1300">
              <a:solidFill>
                <a:schemeClr val="dk1"/>
              </a:solidFill>
              <a:effectLst/>
              <a:latin typeface="+mn-lt"/>
              <a:ea typeface="+mn-ea"/>
              <a:cs typeface="+mn-cs"/>
            </a:rPr>
            <a:t>１０</a:t>
          </a:r>
          <a:r>
            <a:rPr kumimoji="1" lang="ja-JP" altLang="ja-JP" sz="1300">
              <a:solidFill>
                <a:schemeClr val="dk1"/>
              </a:solidFill>
              <a:effectLst/>
              <a:latin typeface="+mn-lt"/>
              <a:ea typeface="+mn-ea"/>
              <a:cs typeface="+mn-cs"/>
            </a:rPr>
            <a:t>億</a:t>
          </a:r>
          <a:r>
            <a:rPr kumimoji="1" lang="ja-JP" altLang="en-US" sz="1300">
              <a:solidFill>
                <a:schemeClr val="dk1"/>
              </a:solidFill>
              <a:effectLst/>
              <a:latin typeface="+mn-lt"/>
              <a:ea typeface="+mn-ea"/>
              <a:cs typeface="+mn-cs"/>
            </a:rPr>
            <a:t>９</a:t>
          </a:r>
          <a:r>
            <a:rPr kumimoji="1" lang="ja-JP" altLang="ja-JP" sz="1300">
              <a:solidFill>
                <a:schemeClr val="dk1"/>
              </a:solidFill>
              <a:effectLst/>
              <a:latin typeface="+mn-lt"/>
              <a:ea typeface="+mn-ea"/>
              <a:cs typeface="+mn-cs"/>
            </a:rPr>
            <a:t>００万円（道路及び公園等整備）　</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災害対策基金</a:t>
          </a:r>
          <a:r>
            <a:rPr kumimoji="1" lang="ja-JP" altLang="en-US" sz="1300">
              <a:solidFill>
                <a:schemeClr val="dk1"/>
              </a:solidFill>
              <a:effectLst/>
              <a:latin typeface="+mn-lt"/>
              <a:ea typeface="+mn-ea"/>
              <a:cs typeface="+mn-cs"/>
            </a:rPr>
            <a:t>：３</a:t>
          </a:r>
          <a:r>
            <a:rPr kumimoji="1" lang="ja-JP" altLang="ja-JP" sz="1300">
              <a:solidFill>
                <a:schemeClr val="dk1"/>
              </a:solidFill>
              <a:effectLst/>
              <a:latin typeface="+mn-lt"/>
              <a:ea typeface="+mn-ea"/>
              <a:cs typeface="+mn-cs"/>
            </a:rPr>
            <a:t>億</a:t>
          </a:r>
          <a:r>
            <a:rPr kumimoji="1" lang="ja-JP" altLang="en-US" sz="1300">
              <a:solidFill>
                <a:schemeClr val="dk1"/>
              </a:solidFill>
              <a:effectLst/>
              <a:latin typeface="+mn-lt"/>
              <a:ea typeface="+mn-ea"/>
              <a:cs typeface="+mn-cs"/>
            </a:rPr>
            <a:t>９</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３</a:t>
          </a:r>
          <a:r>
            <a:rPr kumimoji="1" lang="ja-JP" altLang="ja-JP" sz="1300">
              <a:solidFill>
                <a:schemeClr val="dk1"/>
              </a:solidFill>
              <a:effectLst/>
              <a:latin typeface="+mn-lt"/>
              <a:ea typeface="+mn-ea"/>
              <a:cs typeface="+mn-cs"/>
            </a:rPr>
            <a:t>００万円</a:t>
          </a:r>
          <a:r>
            <a:rPr kumimoji="1" lang="ja-JP" altLang="en-US" sz="1300">
              <a:solidFill>
                <a:schemeClr val="dk1"/>
              </a:solidFill>
              <a:effectLst/>
              <a:latin typeface="+mn-lt"/>
              <a:ea typeface="+mn-ea"/>
              <a:cs typeface="+mn-cs"/>
            </a:rPr>
            <a:t>（水・食料・生活必需品の備蓄</a:t>
          </a:r>
          <a:r>
            <a:rPr kumimoji="1" lang="ja-JP" altLang="ja-JP" sz="1300">
              <a:solidFill>
                <a:schemeClr val="dk1"/>
              </a:solidFill>
              <a:effectLst/>
              <a:latin typeface="+mn-lt"/>
              <a:ea typeface="+mn-ea"/>
              <a:cs typeface="+mn-cs"/>
            </a:rPr>
            <a:t>等</a:t>
          </a:r>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環境整備基金</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１億</a:t>
          </a:r>
          <a:r>
            <a:rPr kumimoji="1" lang="ja-JP" altLang="en-US" sz="1300">
              <a:solidFill>
                <a:schemeClr val="dk1"/>
              </a:solidFill>
              <a:effectLst/>
              <a:latin typeface="+mn-lt"/>
              <a:ea typeface="+mn-ea"/>
              <a:cs typeface="+mn-cs"/>
            </a:rPr>
            <a:t>６，３</a:t>
          </a:r>
          <a:r>
            <a:rPr kumimoji="1" lang="ja-JP" altLang="ja-JP" sz="1300">
              <a:solidFill>
                <a:schemeClr val="dk1"/>
              </a:solidFill>
              <a:effectLst/>
              <a:latin typeface="+mn-lt"/>
              <a:ea typeface="+mn-ea"/>
              <a:cs typeface="+mn-cs"/>
            </a:rPr>
            <a:t>００万円など</a:t>
          </a:r>
          <a:endParaRPr lang="ja-JP" altLang="ja-JP" sz="1300">
            <a:effectLst/>
          </a:endParaRPr>
        </a:p>
        <a:p>
          <a:r>
            <a:rPr kumimoji="1" lang="ja-JP" altLang="ja-JP" sz="1300">
              <a:solidFill>
                <a:schemeClr val="dk1"/>
              </a:solidFill>
              <a:effectLst/>
              <a:latin typeface="+mn-lt"/>
              <a:ea typeface="+mn-ea"/>
              <a:cs typeface="+mn-cs"/>
            </a:rPr>
            <a:t>（今後の方針）</a:t>
          </a:r>
          <a:endParaRPr lang="ja-JP" altLang="ja-JP" sz="1300">
            <a:effectLst/>
          </a:endParaRPr>
        </a:p>
        <a:p>
          <a:r>
            <a:rPr kumimoji="1" lang="ja-JP" altLang="ja-JP" sz="1300">
              <a:solidFill>
                <a:schemeClr val="dk1"/>
              </a:solidFill>
              <a:effectLst/>
              <a:latin typeface="+mn-lt"/>
              <a:ea typeface="+mn-ea"/>
              <a:cs typeface="+mn-cs"/>
            </a:rPr>
            <a:t>　毎年度の歳計剰余金等を積立て、公共施設の改築・大規模改修や都市整備事業、災害対策等に適切に対応していく。</a:t>
          </a:r>
          <a:endParaRPr lang="ja-JP" altLang="ja-JP" sz="1300">
            <a:effectLst/>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（基金の使途）</a:t>
          </a:r>
          <a:endParaRPr lang="ja-JP" altLang="ja-JP" sz="1300">
            <a:effectLst/>
          </a:endParaRPr>
        </a:p>
        <a:p>
          <a:r>
            <a:rPr kumimoji="1" lang="ja-JP" altLang="ja-JP" sz="1300">
              <a:solidFill>
                <a:schemeClr val="dk1"/>
              </a:solidFill>
              <a:effectLst/>
              <a:latin typeface="+mn-lt"/>
              <a:ea typeface="+mn-ea"/>
              <a:cs typeface="+mn-cs"/>
            </a:rPr>
            <a:t>　公共施設建設基金：公共施設の建設・改築・大規模改修等の費用に活用する。</a:t>
          </a:r>
          <a:endParaRPr lang="ja-JP" altLang="ja-JP" sz="13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　災害対策基金：災害の予防・応急対策及び復旧等の費用に活用する。</a:t>
          </a:r>
          <a:endParaRPr lang="ja-JP" altLang="ja-JP" sz="1300">
            <a:effectLst/>
          </a:endParaRPr>
        </a:p>
        <a:p>
          <a:r>
            <a:rPr kumimoji="1" lang="en-US" altLang="ja-JP"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都市整備基金：総合的な都市整備の推進費用に活用する。</a:t>
          </a:r>
          <a:endParaRPr lang="ja-JP" altLang="ja-JP" sz="1300">
            <a:effectLst/>
          </a:endParaRPr>
        </a:p>
        <a:p>
          <a:r>
            <a:rPr kumimoji="1" lang="ja-JP" altLang="ja-JP" sz="1300">
              <a:solidFill>
                <a:schemeClr val="dk1"/>
              </a:solidFill>
              <a:effectLst/>
              <a:latin typeface="+mn-lt"/>
              <a:ea typeface="+mn-ea"/>
              <a:cs typeface="+mn-cs"/>
            </a:rPr>
            <a:t>　</a:t>
          </a:r>
          <a:br>
            <a:rPr kumimoji="1" lang="en-US" altLang="ja-JP" sz="1300">
              <a:solidFill>
                <a:schemeClr val="dk1"/>
              </a:solidFill>
              <a:effectLst/>
              <a:latin typeface="+mn-lt"/>
              <a:ea typeface="+mn-ea"/>
              <a:cs typeface="+mn-cs"/>
            </a:rPr>
          </a:br>
          <a:r>
            <a:rPr kumimoji="1" lang="ja-JP" altLang="ja-JP" sz="1300">
              <a:solidFill>
                <a:schemeClr val="dk1"/>
              </a:solidFill>
              <a:effectLst/>
              <a:latin typeface="+mn-lt"/>
              <a:ea typeface="+mn-ea"/>
              <a:cs typeface="+mn-cs"/>
            </a:rPr>
            <a:t>（増減理由）</a:t>
          </a:r>
          <a:endParaRPr lang="ja-JP" altLang="ja-JP" sz="1300">
            <a:effectLst/>
          </a:endParaRPr>
        </a:p>
        <a:p>
          <a:r>
            <a:rPr kumimoji="1" lang="ja-JP" altLang="ja-JP" sz="1300">
              <a:solidFill>
                <a:schemeClr val="dk1"/>
              </a:solidFill>
              <a:effectLst/>
              <a:latin typeface="+mn-lt"/>
              <a:ea typeface="+mn-ea"/>
              <a:cs typeface="+mn-cs"/>
            </a:rPr>
            <a:t>　公共施設建設基金 ：今後の公共施設の更新需要などの費用として４８億９，７０９万円を積み立てた一方、</a:t>
          </a:r>
          <a:endParaRPr lang="ja-JP" altLang="ja-JP" sz="1300">
            <a:effectLst/>
          </a:endParaRPr>
        </a:p>
        <a:p>
          <a:r>
            <a:rPr kumimoji="1" lang="ja-JP" altLang="ja-JP" sz="1300">
              <a:solidFill>
                <a:schemeClr val="dk1"/>
              </a:solidFill>
              <a:effectLst/>
              <a:latin typeface="+mn-lt"/>
              <a:ea typeface="+mn-ea"/>
              <a:cs typeface="+mn-cs"/>
            </a:rPr>
            <a:t>    　　　　　　　　 　竜泉福祉センター整備等の費用として ４</a:t>
          </a:r>
          <a:r>
            <a:rPr kumimoji="1" lang="ja-JP" altLang="en-US" sz="1300">
              <a:solidFill>
                <a:schemeClr val="dk1"/>
              </a:solidFill>
              <a:effectLst/>
              <a:latin typeface="+mn-lt"/>
              <a:ea typeface="+mn-ea"/>
              <a:cs typeface="+mn-cs"/>
            </a:rPr>
            <a:t>８</a:t>
          </a:r>
          <a:r>
            <a:rPr kumimoji="1" lang="ja-JP" altLang="ja-JP" sz="1300">
              <a:solidFill>
                <a:schemeClr val="dk1"/>
              </a:solidFill>
              <a:effectLst/>
              <a:latin typeface="+mn-lt"/>
              <a:ea typeface="+mn-ea"/>
              <a:cs typeface="+mn-cs"/>
            </a:rPr>
            <a:t>億６，４００万円を取り崩した。</a:t>
          </a:r>
          <a:endParaRPr lang="ja-JP" altLang="ja-JP" sz="1300">
            <a:effectLst/>
          </a:endParaRPr>
        </a:p>
        <a:p>
          <a:r>
            <a:rPr kumimoji="1" lang="ja-JP" altLang="ja-JP" sz="1300">
              <a:solidFill>
                <a:schemeClr val="dk1"/>
              </a:solidFill>
              <a:effectLst/>
              <a:latin typeface="+mn-lt"/>
              <a:ea typeface="+mn-ea"/>
              <a:cs typeface="+mn-cs"/>
            </a:rPr>
            <a:t>　災 害 対 策 基 金：災害の予防、応急対策及び復旧等の費用として５，６４２万円を積み立てた一方、</a:t>
          </a:r>
          <a:endParaRPr lang="ja-JP" altLang="ja-JP" sz="1300">
            <a:effectLst/>
          </a:endParaRPr>
        </a:p>
        <a:p>
          <a:r>
            <a:rPr kumimoji="1" lang="ja-JP" altLang="ja-JP" sz="1300">
              <a:solidFill>
                <a:schemeClr val="dk1"/>
              </a:solidFill>
              <a:effectLst/>
              <a:latin typeface="+mn-lt"/>
              <a:ea typeface="+mn-ea"/>
              <a:cs typeface="+mn-cs"/>
            </a:rPr>
            <a:t>　　　　　　　　　水・食料・生活必需品の備蓄等の費用として３億９，３００万円を取り崩した。</a:t>
          </a:r>
          <a:endParaRPr lang="ja-JP" altLang="ja-JP" sz="1300">
            <a:effectLst/>
          </a:endParaRPr>
        </a:p>
        <a:p>
          <a:r>
            <a:rPr kumimoji="1" lang="ja-JP" altLang="ja-JP" sz="1300">
              <a:solidFill>
                <a:schemeClr val="dk1"/>
              </a:solidFill>
              <a:effectLst/>
              <a:latin typeface="+mn-lt"/>
              <a:ea typeface="+mn-ea"/>
              <a:cs typeface="+mn-cs"/>
            </a:rPr>
            <a:t>　都 市 整 備 基 金：総合的な都市整備の推進の費用として５４８万円を積み立てた一方、</a:t>
          </a:r>
          <a:endParaRPr lang="ja-JP" altLang="ja-JP" sz="1300">
            <a:effectLst/>
          </a:endParaRPr>
        </a:p>
        <a:p>
          <a:r>
            <a:rPr kumimoji="1" lang="ja-JP" altLang="ja-JP" sz="1300">
              <a:solidFill>
                <a:schemeClr val="dk1"/>
              </a:solidFill>
              <a:effectLst/>
              <a:latin typeface="+mn-lt"/>
              <a:ea typeface="+mn-ea"/>
              <a:cs typeface="+mn-cs"/>
            </a:rPr>
            <a:t>    　　　　　　　　 安全・安心な道づくり等の費用として１０億９００万円を取り崩した。</a:t>
          </a:r>
          <a:endParaRPr lang="ja-JP" altLang="ja-JP" sz="1300">
            <a:effectLst/>
          </a:endParaRPr>
        </a:p>
        <a:p>
          <a:br>
            <a:rPr kumimoji="1" lang="en-US" altLang="ja-JP" sz="1300">
              <a:solidFill>
                <a:schemeClr val="dk1"/>
              </a:solidFill>
              <a:effectLst/>
              <a:latin typeface="+mn-lt"/>
              <a:ea typeface="+mn-ea"/>
              <a:cs typeface="+mn-cs"/>
            </a:rPr>
          </a:br>
          <a:r>
            <a:rPr kumimoji="1" lang="ja-JP" altLang="ja-JP" sz="1300">
              <a:solidFill>
                <a:schemeClr val="dk1"/>
              </a:solidFill>
              <a:effectLst/>
              <a:latin typeface="+mn-lt"/>
              <a:ea typeface="+mn-ea"/>
              <a:cs typeface="+mn-cs"/>
            </a:rPr>
            <a:t>（今後の方針）</a:t>
          </a:r>
          <a:endParaRPr lang="ja-JP" altLang="ja-JP" sz="1300">
            <a:effectLst/>
          </a:endParaRPr>
        </a:p>
        <a:p>
          <a:r>
            <a:rPr kumimoji="1" lang="ja-JP" altLang="ja-JP" sz="1300">
              <a:solidFill>
                <a:schemeClr val="dk1"/>
              </a:solidFill>
              <a:effectLst/>
              <a:latin typeface="+mn-lt"/>
              <a:ea typeface="+mn-ea"/>
              <a:cs typeface="+mn-cs"/>
            </a:rPr>
            <a:t>　公共施設建設基金 ：今後の公共施設の改築・大規模改修等に活用する。</a:t>
          </a:r>
          <a:endParaRPr lang="ja-JP" altLang="ja-JP" sz="13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　災 害 対 策 基 金：災害対策の経費に活用するとともに大規模災害時の財源として確保する。</a:t>
          </a:r>
          <a:endParaRPr lang="ja-JP" altLang="ja-JP" sz="13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　都 市 整 備 基 金：今後の都市整備事業等に活用する。</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（増減理由）</a:t>
          </a:r>
          <a:endParaRPr lang="ja-JP" altLang="ja-JP" sz="1300">
            <a:effectLst/>
          </a:endParaRPr>
        </a:p>
        <a:p>
          <a:r>
            <a:rPr kumimoji="1" lang="ja-JP" altLang="ja-JP" sz="1300">
              <a:solidFill>
                <a:schemeClr val="dk1"/>
              </a:solidFill>
              <a:effectLst/>
              <a:latin typeface="+mn-lt"/>
              <a:ea typeface="+mn-ea"/>
              <a:cs typeface="+mn-cs"/>
            </a:rPr>
            <a:t>　令和５年度は、基金運用益金、繰越金など１億２，０８２万円</a:t>
          </a:r>
          <a:r>
            <a:rPr kumimoji="1" lang="ja-JP" altLang="en-US" sz="1300">
              <a:solidFill>
                <a:schemeClr val="dk1"/>
              </a:solidFill>
              <a:effectLst/>
              <a:latin typeface="+mn-lt"/>
              <a:ea typeface="+mn-ea"/>
              <a:cs typeface="+mn-cs"/>
            </a:rPr>
            <a:t>を</a:t>
          </a:r>
          <a:r>
            <a:rPr kumimoji="1" lang="ja-JP" altLang="ja-JP" sz="1300">
              <a:solidFill>
                <a:schemeClr val="dk1"/>
              </a:solidFill>
              <a:effectLst/>
              <a:latin typeface="+mn-lt"/>
              <a:ea typeface="+mn-ea"/>
              <a:cs typeface="+mn-cs"/>
            </a:rPr>
            <a:t>積み立てた。</a:t>
          </a:r>
          <a:endParaRPr lang="ja-JP" altLang="ja-JP" sz="1300">
            <a:effectLst/>
          </a:endParaRPr>
        </a:p>
        <a:p>
          <a:br>
            <a:rPr kumimoji="1" lang="en-US" altLang="ja-JP" sz="1300">
              <a:solidFill>
                <a:schemeClr val="dk1"/>
              </a:solidFill>
              <a:effectLst/>
              <a:latin typeface="+mn-lt"/>
              <a:ea typeface="+mn-ea"/>
              <a:cs typeface="+mn-cs"/>
            </a:rPr>
          </a:br>
          <a:r>
            <a:rPr kumimoji="1" lang="ja-JP" altLang="ja-JP" sz="1300">
              <a:solidFill>
                <a:schemeClr val="dk1"/>
              </a:solidFill>
              <a:effectLst/>
              <a:latin typeface="+mn-lt"/>
              <a:ea typeface="+mn-ea"/>
              <a:cs typeface="+mn-cs"/>
            </a:rPr>
            <a:t>（今後の方針）</a:t>
          </a:r>
          <a:endParaRPr lang="ja-JP" altLang="ja-JP" sz="1300">
            <a:effectLst/>
          </a:endParaRPr>
        </a:p>
        <a:p>
          <a:r>
            <a:rPr kumimoji="1" lang="ja-JP" altLang="ja-JP" sz="1300">
              <a:solidFill>
                <a:schemeClr val="dk1"/>
              </a:solidFill>
              <a:effectLst/>
              <a:latin typeface="+mn-lt"/>
              <a:ea typeface="+mn-ea"/>
              <a:cs typeface="+mn-cs"/>
            </a:rPr>
            <a:t>　財源調整の機能を維持できるよう確保する。</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（増減理由）</a:t>
          </a:r>
          <a:endParaRPr lang="ja-JP" altLang="ja-JP" sz="1300">
            <a:effectLst/>
          </a:endParaRPr>
        </a:p>
        <a:p>
          <a:pPr eaLnBrk="1" fontAlgn="auto" latinLnBrk="0" hangingPunct="1"/>
          <a:r>
            <a:rPr kumimoji="1" lang="ja-JP" altLang="ja-JP" sz="1300">
              <a:solidFill>
                <a:schemeClr val="dk1"/>
              </a:solidFill>
              <a:effectLst/>
              <a:latin typeface="+mn-lt"/>
              <a:ea typeface="+mn-ea"/>
              <a:cs typeface="+mn-cs"/>
            </a:rPr>
            <a:t>　令和</a:t>
          </a:r>
          <a:r>
            <a:rPr kumimoji="1" lang="ja-JP" altLang="en-US" sz="1300">
              <a:solidFill>
                <a:schemeClr val="dk1"/>
              </a:solidFill>
              <a:effectLst/>
              <a:latin typeface="+mn-lt"/>
              <a:ea typeface="+mn-ea"/>
              <a:cs typeface="+mn-cs"/>
            </a:rPr>
            <a:t>６</a:t>
          </a:r>
          <a:r>
            <a:rPr kumimoji="1" lang="ja-JP" altLang="ja-JP" sz="1300">
              <a:solidFill>
                <a:schemeClr val="dk1"/>
              </a:solidFill>
              <a:effectLst/>
              <a:latin typeface="+mn-lt"/>
              <a:ea typeface="+mn-ea"/>
              <a:cs typeface="+mn-cs"/>
            </a:rPr>
            <a:t>年度は、基金運用益金を</a:t>
          </a:r>
          <a:r>
            <a:rPr kumimoji="1" lang="ja-JP" altLang="en-US" sz="1300">
              <a:solidFill>
                <a:schemeClr val="dk1"/>
              </a:solidFill>
              <a:effectLst/>
              <a:latin typeface="+mn-lt"/>
              <a:ea typeface="+mn-ea"/>
              <a:cs typeface="+mn-cs"/>
            </a:rPr>
            <a:t>１，２６７</a:t>
          </a:r>
          <a:r>
            <a:rPr kumimoji="1" lang="ja-JP" altLang="ja-JP" sz="1300">
              <a:solidFill>
                <a:schemeClr val="dk1"/>
              </a:solidFill>
              <a:effectLst/>
              <a:latin typeface="+mn-lt"/>
              <a:ea typeface="+mn-ea"/>
              <a:cs typeface="+mn-cs"/>
            </a:rPr>
            <a:t>万円積み立てた一方</a:t>
          </a:r>
          <a:r>
            <a:rPr kumimoji="1" lang="ja-JP" altLang="en-US" sz="1300">
              <a:solidFill>
                <a:schemeClr val="dk1"/>
              </a:solidFill>
              <a:effectLst/>
              <a:latin typeface="+mn-lt"/>
              <a:ea typeface="+mn-ea"/>
              <a:cs typeface="+mn-cs"/>
            </a:rPr>
            <a:t>、</a:t>
          </a:r>
          <a:endParaRPr kumimoji="1" lang="en-US" altLang="ja-JP" sz="13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特別区債の償還</a:t>
          </a:r>
          <a:r>
            <a:rPr kumimoji="1" lang="ja-JP" altLang="ja-JP" sz="1300">
              <a:solidFill>
                <a:schemeClr val="dk1"/>
              </a:solidFill>
              <a:effectLst/>
              <a:latin typeface="+mn-lt"/>
              <a:ea typeface="+mn-ea"/>
              <a:cs typeface="+mn-cs"/>
            </a:rPr>
            <a:t>ため</a:t>
          </a:r>
          <a:r>
            <a:rPr kumimoji="1" lang="ja-JP" altLang="en-US" sz="1300">
              <a:solidFill>
                <a:schemeClr val="dk1"/>
              </a:solidFill>
              <a:effectLst/>
              <a:latin typeface="+mn-lt"/>
              <a:ea typeface="+mn-ea"/>
              <a:cs typeface="+mn-cs"/>
            </a:rPr>
            <a:t>、５億円を</a:t>
          </a:r>
          <a:r>
            <a:rPr kumimoji="1" lang="ja-JP" altLang="ja-JP" sz="1300">
              <a:solidFill>
                <a:schemeClr val="dk1"/>
              </a:solidFill>
              <a:effectLst/>
              <a:latin typeface="+mn-lt"/>
              <a:ea typeface="+mn-ea"/>
              <a:cs typeface="+mn-cs"/>
            </a:rPr>
            <a:t>取り崩した。</a:t>
          </a:r>
          <a:endParaRPr lang="ja-JP" altLang="ja-JP" sz="1300">
            <a:effectLst/>
          </a:endParaRPr>
        </a:p>
        <a:p>
          <a:pPr eaLnBrk="1" fontAlgn="auto" latinLnBrk="0" hangingPunct="1"/>
          <a:endParaRPr lang="ja-JP" altLang="ja-JP" sz="1300">
            <a:effectLst/>
          </a:endParaRPr>
        </a:p>
        <a:p>
          <a:br>
            <a:rPr kumimoji="1" lang="en-US" altLang="ja-JP" sz="1300">
              <a:solidFill>
                <a:schemeClr val="dk1"/>
              </a:solidFill>
              <a:effectLst/>
              <a:latin typeface="+mn-lt"/>
              <a:ea typeface="+mn-ea"/>
              <a:cs typeface="+mn-cs"/>
            </a:rPr>
          </a:br>
          <a:r>
            <a:rPr kumimoji="1" lang="ja-JP" altLang="ja-JP" sz="1300">
              <a:solidFill>
                <a:schemeClr val="dk1"/>
              </a:solidFill>
              <a:effectLst/>
              <a:latin typeface="+mn-lt"/>
              <a:ea typeface="+mn-ea"/>
              <a:cs typeface="+mn-cs"/>
            </a:rPr>
            <a:t>（今後の方針）</a:t>
          </a:r>
          <a:endParaRPr lang="ja-JP" altLang="ja-JP" sz="1300">
            <a:effectLst/>
          </a:endParaRPr>
        </a:p>
        <a:p>
          <a:pPr eaLnBrk="1" fontAlgn="auto" latinLnBrk="0" hangingPunct="1"/>
          <a:r>
            <a:rPr kumimoji="1" lang="ja-JP" altLang="ja-JP" sz="1300">
              <a:solidFill>
                <a:schemeClr val="dk1"/>
              </a:solidFill>
              <a:effectLst/>
              <a:latin typeface="+mn-lt"/>
              <a:ea typeface="+mn-ea"/>
              <a:cs typeface="+mn-cs"/>
            </a:rPr>
            <a:t>　特別区債の償還に対応できるよう確保する。</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東京都台東区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216,084
195,752
10.11
130,653,037
121,936,650
8,515,936
66,003,589
11,514,041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財政力指数は、前年度同の０．４９ポイントとなっており、２３区内では１</a:t>
          </a:r>
          <a:r>
            <a:rPr kumimoji="1" lang="ja-JP" altLang="en-US" sz="1300">
              <a:solidFill>
                <a:schemeClr val="dk1"/>
              </a:solidFill>
              <a:effectLst/>
              <a:latin typeface="+mn-lt"/>
              <a:ea typeface="+mn-ea"/>
              <a:cs typeface="+mn-cs"/>
            </a:rPr>
            <a:t>３</a:t>
          </a:r>
          <a:r>
            <a:rPr kumimoji="1" lang="ja-JP" altLang="ja-JP" sz="1300">
              <a:solidFill>
                <a:schemeClr val="dk1"/>
              </a:solidFill>
              <a:effectLst/>
              <a:latin typeface="+mn-lt"/>
              <a:ea typeface="+mn-ea"/>
              <a:cs typeface="+mn-cs"/>
            </a:rPr>
            <a:t>位となっている。これは、歳入に占める特別区税の割合が比較的低いことが大きな要因と考えられる。今後とも、健全な財政を維持しつつ、行政サービスの向上とコストの縮減などに取り組んでいく。</a:t>
          </a:r>
          <a:endParaRPr lang="ja-JP" altLang="ja-JP" sz="13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2722</xdr:rowOff>
    </xdr:from>
    <xdr:to>
      <xdr:col>23</xdr:col>
      <xdr:colOff>133350</xdr:colOff>
      <xdr:row>44</xdr:row>
      <xdr:rowOff>61685</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174922"/>
          <a:ext cx="0" cy="14305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33762</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577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61685</xdr:rowOff>
    </xdr:from>
    <xdr:to>
      <xdr:col>24</xdr:col>
      <xdr:colOff>12700</xdr:colOff>
      <xdr:row>44</xdr:row>
      <xdr:rowOff>61685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605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89099</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5918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2722</xdr:rowOff>
    </xdr:from>
    <xdr:to>
      <xdr:col>24</xdr:col>
      <xdr:colOff>12700</xdr:colOff>
      <xdr:row>36</xdr:row>
      <xdr:rowOff>2722</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1749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146050</xdr:rowOff>
    </xdr:from>
    <xdr:to>
      <xdr:col>23</xdr:col>
      <xdr:colOff>133350</xdr:colOff>
      <xdr:row>42</xdr:row>
      <xdr:rowOff>146050</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114800" y="73469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145342</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70033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128815</xdr:rowOff>
    </xdr:from>
    <xdr:to>
      <xdr:col>23</xdr:col>
      <xdr:colOff>184150</xdr:colOff>
      <xdr:row>42</xdr:row>
      <xdr:rowOff>58965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146050</xdr:rowOff>
    </xdr:from>
    <xdr:to>
      <xdr:col>19</xdr:col>
      <xdr:colOff>133350</xdr:colOff>
      <xdr:row>42</xdr:row>
      <xdr:rowOff>146050</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73469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128815</xdr:rowOff>
    </xdr:from>
    <xdr:to>
      <xdr:col>19</xdr:col>
      <xdr:colOff>184150</xdr:colOff>
      <xdr:row>42</xdr:row>
      <xdr:rowOff>58965</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69142</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69271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146050</xdr:rowOff>
    </xdr:from>
    <xdr:to>
      <xdr:col>15</xdr:col>
      <xdr:colOff>82550</xdr:colOff>
      <xdr:row>42</xdr:row>
      <xdr:rowOff>163285</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flipV="1">
          <a:off x="2336800" y="734695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111578</xdr:rowOff>
    </xdr:from>
    <xdr:to>
      <xdr:col>15</xdr:col>
      <xdr:colOff>133350</xdr:colOff>
      <xdr:row>42</xdr:row>
      <xdr:rowOff>41728</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51905</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163285</xdr:rowOff>
    </xdr:from>
    <xdr:to>
      <xdr:col>11</xdr:col>
      <xdr:colOff>31750</xdr:colOff>
      <xdr:row>42</xdr:row>
      <xdr:rowOff>163285</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73641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128815</xdr:rowOff>
    </xdr:from>
    <xdr:to>
      <xdr:col>11</xdr:col>
      <xdr:colOff>82550</xdr:colOff>
      <xdr:row>42</xdr:row>
      <xdr:rowOff>58965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69142</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128815</xdr:rowOff>
    </xdr:from>
    <xdr:to>
      <xdr:col>7</xdr:col>
      <xdr:colOff>31750</xdr:colOff>
      <xdr:row>42</xdr:row>
      <xdr:rowOff>58965</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69142</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95250</xdr:rowOff>
    </xdr:from>
    <xdr:to>
      <xdr:col>23</xdr:col>
      <xdr:colOff>184150</xdr:colOff>
      <xdr:row>43</xdr:row>
      <xdr:rowOff>25400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67327</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726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95250</xdr:rowOff>
    </xdr:from>
    <xdr:to>
      <xdr:col>19</xdr:col>
      <xdr:colOff>184150</xdr:colOff>
      <xdr:row>43</xdr:row>
      <xdr:rowOff>25400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10177</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95250</xdr:rowOff>
    </xdr:from>
    <xdr:to>
      <xdr:col>15</xdr:col>
      <xdr:colOff>133350</xdr:colOff>
      <xdr:row>43</xdr:row>
      <xdr:rowOff>25400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10177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112485</xdr:rowOff>
    </xdr:from>
    <xdr:to>
      <xdr:col>11</xdr:col>
      <xdr:colOff>82550</xdr:colOff>
      <xdr:row>43</xdr:row>
      <xdr:rowOff>42635</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27412</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112485</xdr:rowOff>
    </xdr:from>
    <xdr:to>
      <xdr:col>7</xdr:col>
      <xdr:colOff>31750</xdr:colOff>
      <xdr:row>43</xdr:row>
      <xdr:rowOff>42635</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27412</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[83.3%]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経常収支比率は、前年度から</a:t>
          </a:r>
          <a:r>
            <a:rPr kumimoji="1" lang="ja-JP" altLang="en-US" sz="1300">
              <a:solidFill>
                <a:schemeClr val="dk1"/>
              </a:solidFill>
              <a:effectLst/>
              <a:latin typeface="+mn-lt"/>
              <a:ea typeface="+mn-ea"/>
              <a:cs typeface="+mn-cs"/>
            </a:rPr>
            <a:t>０</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６</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増加し</a:t>
          </a:r>
          <a:r>
            <a:rPr kumimoji="1" lang="ja-JP" altLang="ja-JP" sz="1300">
              <a:solidFill>
                <a:schemeClr val="dk1"/>
              </a:solidFill>
              <a:effectLst/>
              <a:latin typeface="+mn-lt"/>
              <a:ea typeface="+mn-ea"/>
              <a:cs typeface="+mn-cs"/>
            </a:rPr>
            <a:t>、８</a:t>
          </a:r>
          <a:r>
            <a:rPr kumimoji="1" lang="ja-JP" altLang="en-US" sz="1300">
              <a:solidFill>
                <a:schemeClr val="dk1"/>
              </a:solidFill>
              <a:effectLst/>
              <a:latin typeface="+mn-lt"/>
              <a:ea typeface="+mn-ea"/>
              <a:cs typeface="+mn-cs"/>
            </a:rPr>
            <a:t>３．３</a:t>
          </a:r>
          <a:r>
            <a:rPr kumimoji="1" lang="ja-JP" altLang="ja-JP" sz="1300">
              <a:solidFill>
                <a:schemeClr val="dk1"/>
              </a:solidFill>
              <a:effectLst/>
              <a:latin typeface="+mn-lt"/>
              <a:ea typeface="+mn-ea"/>
              <a:cs typeface="+mn-cs"/>
            </a:rPr>
            <a:t>％となっている。これは、</a:t>
          </a:r>
          <a:r>
            <a:rPr kumimoji="1" lang="ja-JP" altLang="en-US" sz="1300">
              <a:solidFill>
                <a:schemeClr val="dk1"/>
              </a:solidFill>
              <a:effectLst/>
              <a:latin typeface="+mn-lt"/>
              <a:ea typeface="+mn-ea"/>
              <a:cs typeface="+mn-cs"/>
            </a:rPr>
            <a:t>財政調整交付金普通交付金の増などにより、経常的一般財源等が６．９％増加した一方で</a:t>
          </a:r>
          <a:r>
            <a:rPr kumimoji="1" lang="ja-JP" altLang="ja-JP" sz="1300">
              <a:solidFill>
                <a:schemeClr val="dk1"/>
              </a:solidFill>
              <a:effectLst/>
              <a:latin typeface="+mn-lt"/>
              <a:ea typeface="+mn-ea"/>
              <a:cs typeface="+mn-cs"/>
            </a:rPr>
            <a:t>、</a:t>
          </a:r>
          <a:r>
            <a:rPr kumimoji="1" lang="ja-JP" altLang="en-US" sz="1300" i="0">
              <a:solidFill>
                <a:schemeClr val="dk1"/>
              </a:solidFill>
              <a:effectLst/>
              <a:latin typeface="+mn-lt"/>
              <a:ea typeface="+mn-ea"/>
              <a:cs typeface="+mn-cs"/>
            </a:rPr>
            <a:t>経常的経費がそれを上回る７．７％増加したことにより</a:t>
          </a:r>
          <a:r>
            <a:rPr kumimoji="1" lang="ja-JP" altLang="ja-JP" sz="1300" i="0">
              <a:solidFill>
                <a:schemeClr val="dk1"/>
              </a:solidFill>
              <a:effectLst/>
              <a:latin typeface="+mn-lt"/>
              <a:ea typeface="+mn-ea"/>
              <a:cs typeface="+mn-cs"/>
            </a:rPr>
            <a:t>ものである。本区の経常収支比率は、１</a:t>
          </a:r>
          <a:r>
            <a:rPr kumimoji="1" lang="ja-JP" altLang="en-US" sz="1300" i="0">
              <a:solidFill>
                <a:schemeClr val="dk1"/>
              </a:solidFill>
              <a:effectLst/>
              <a:latin typeface="+mn-lt"/>
              <a:ea typeface="+mn-ea"/>
              <a:cs typeface="+mn-cs"/>
            </a:rPr>
            <a:t>６</a:t>
          </a:r>
          <a:r>
            <a:rPr kumimoji="1" lang="ja-JP" altLang="ja-JP" sz="1300" i="0">
              <a:solidFill>
                <a:schemeClr val="dk1"/>
              </a:solidFill>
              <a:effectLst/>
              <a:latin typeface="+mn-lt"/>
              <a:ea typeface="+mn-ea"/>
              <a:cs typeface="+mn-cs"/>
            </a:rPr>
            <a:t>年連続で８０％を超える水準にあり、今後とも事業執行の効率化と管理的経費の縮減に努めていく。</a:t>
          </a:r>
          <a:endParaRPr lang="ja-JP" altLang="ja-JP" sz="1300" i="0">
            <a:effectLst/>
          </a:endParaRP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60</xdr:row>
      <xdr:rowOff>6096</xdr:rowOff>
    </xdr:from>
    <xdr:to>
      <xdr:col>23</xdr:col>
      <xdr:colOff>133350</xdr:colOff>
      <xdr:row>65</xdr:row>
      <xdr:rowOff>51308</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10293096"/>
          <a:ext cx="0" cy="9024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23385</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167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65</xdr:row>
      <xdr:rowOff>51308</xdr:rowOff>
    </xdr:from>
    <xdr:to>
      <xdr:col>24</xdr:col>
      <xdr:colOff>12700</xdr:colOff>
      <xdr:row>65</xdr:row>
      <xdr:rowOff>51308</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1955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92473</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1003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60</xdr:row>
      <xdr:rowOff>6096</xdr:rowOff>
    </xdr:from>
    <xdr:to>
      <xdr:col>24</xdr:col>
      <xdr:colOff>12700</xdr:colOff>
      <xdr:row>60</xdr:row>
      <xdr:rowOff>6096</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029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22352</xdr:rowOff>
    </xdr:from>
    <xdr:to>
      <xdr:col>23</xdr:col>
      <xdr:colOff>133350</xdr:colOff>
      <xdr:row>65</xdr:row>
      <xdr:rowOff>51308</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114800" y="11166602"/>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89679</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7195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73152</xdr:rowOff>
    </xdr:from>
    <xdr:to>
      <xdr:col>23</xdr:col>
      <xdr:colOff>184150</xdr:colOff>
      <xdr:row>64</xdr:row>
      <xdr:rowOff>3302</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874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22352</xdr:rowOff>
    </xdr:from>
    <xdr:to>
      <xdr:col>19</xdr:col>
      <xdr:colOff>133350</xdr:colOff>
      <xdr:row>65</xdr:row>
      <xdr:rowOff>70612</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flipV="1">
          <a:off x="3225800" y="1116660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15240</xdr:rowOff>
    </xdr:from>
    <xdr:to>
      <xdr:col>19</xdr:col>
      <xdr:colOff>184150</xdr:colOff>
      <xdr:row>63</xdr:row>
      <xdr:rowOff>116840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127017</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585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56134</xdr:rowOff>
    </xdr:from>
    <xdr:to>
      <xdr:col>15</xdr:col>
      <xdr:colOff>82550</xdr:colOff>
      <xdr:row>65</xdr:row>
      <xdr:rowOff>70612</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1200384"/>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24892</xdr:rowOff>
    </xdr:from>
    <xdr:to>
      <xdr:col>15</xdr:col>
      <xdr:colOff>133350</xdr:colOff>
      <xdr:row>63</xdr:row>
      <xdr:rowOff>126492</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136669</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59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56134</xdr:rowOff>
    </xdr:from>
    <xdr:to>
      <xdr:col>11</xdr:col>
      <xdr:colOff>31750</xdr:colOff>
      <xdr:row>66</xdr:row>
      <xdr:rowOff>159766</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1200384"/>
          <a:ext cx="889000" cy="275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126238</xdr:rowOff>
    </xdr:from>
    <xdr:to>
      <xdr:col>11</xdr:col>
      <xdr:colOff>82550</xdr:colOff>
      <xdr:row>64</xdr:row>
      <xdr:rowOff>56388</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92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66565</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696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114046</xdr:rowOff>
    </xdr:from>
    <xdr:to>
      <xdr:col>7</xdr:col>
      <xdr:colOff>31750</xdr:colOff>
      <xdr:row>65</xdr:row>
      <xdr:rowOff>44196</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108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54373</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85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508</xdr:rowOff>
    </xdr:from>
    <xdr:to>
      <xdr:col>23</xdr:col>
      <xdr:colOff>184150</xdr:colOff>
      <xdr:row>65</xdr:row>
      <xdr:rowOff>102108</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1144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67835</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1040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143002</xdr:rowOff>
    </xdr:from>
    <xdr:to>
      <xdr:col>19</xdr:col>
      <xdr:colOff>184150</xdr:colOff>
      <xdr:row>65</xdr:row>
      <xdr:rowOff>73152</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111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57929</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12021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19812</xdr:rowOff>
    </xdr:from>
    <xdr:to>
      <xdr:col>15</xdr:col>
      <xdr:colOff>133350</xdr:colOff>
      <xdr:row>65</xdr:row>
      <xdr:rowOff>121412</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116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106189</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125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65</xdr:row>
      <xdr:rowOff>5334</xdr:rowOff>
    </xdr:from>
    <xdr:to>
      <xdr:col>11</xdr:col>
      <xdr:colOff>82550</xdr:colOff>
      <xdr:row>65</xdr:row>
      <xdr:rowOff>106934</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1149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91711</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11235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66</xdr:row>
      <xdr:rowOff>108966</xdr:rowOff>
    </xdr:from>
    <xdr:to>
      <xdr:col>7</xdr:col>
      <xdr:colOff>31750</xdr:colOff>
      <xdr:row>67</xdr:row>
      <xdr:rowOff>39116</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1424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67</xdr:row>
      <xdr:rowOff>23893</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1511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[188,901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　人口１人当たり人件費・物件費等決算額は、前年度と比較して</a:t>
          </a:r>
          <a:r>
            <a:rPr kumimoji="1" lang="ja-JP" altLang="en-US" sz="1300">
              <a:solidFill>
                <a:schemeClr val="dk1"/>
              </a:solidFill>
              <a:effectLst/>
              <a:latin typeface="+mn-lt"/>
              <a:ea typeface="+mn-ea"/>
              <a:cs typeface="+mn-cs"/>
            </a:rPr>
            <a:t>１０，７０２</a:t>
          </a:r>
          <a:r>
            <a:rPr kumimoji="1" lang="ja-JP" altLang="ja-JP" sz="1300">
              <a:solidFill>
                <a:schemeClr val="dk1"/>
              </a:solidFill>
              <a:effectLst/>
              <a:latin typeface="+mn-lt"/>
              <a:ea typeface="+mn-ea"/>
              <a:cs typeface="+mn-cs"/>
            </a:rPr>
            <a:t>円</a:t>
          </a:r>
          <a:r>
            <a:rPr kumimoji="1" lang="ja-JP" altLang="en-US" sz="1300">
              <a:solidFill>
                <a:schemeClr val="dk1"/>
              </a:solidFill>
              <a:effectLst/>
              <a:latin typeface="+mn-lt"/>
              <a:ea typeface="+mn-ea"/>
              <a:cs typeface="+mn-cs"/>
            </a:rPr>
            <a:t>増加</a:t>
          </a:r>
          <a:r>
            <a:rPr kumimoji="1" lang="ja-JP" altLang="ja-JP" sz="1300">
              <a:solidFill>
                <a:schemeClr val="dk1"/>
              </a:solidFill>
              <a:effectLst/>
              <a:latin typeface="+mn-lt"/>
              <a:ea typeface="+mn-ea"/>
              <a:cs typeface="+mn-cs"/>
            </a:rPr>
            <a:t>している。これは、退職手当の実績などによる人件費の</a:t>
          </a:r>
          <a:r>
            <a:rPr kumimoji="1" lang="ja-JP" altLang="en-US" sz="1300">
              <a:solidFill>
                <a:schemeClr val="dk1"/>
              </a:solidFill>
              <a:effectLst/>
              <a:latin typeface="+mn-lt"/>
              <a:ea typeface="+mn-ea"/>
              <a:cs typeface="+mn-cs"/>
            </a:rPr>
            <a:t>増</a:t>
          </a:r>
          <a:r>
            <a:rPr kumimoji="1" lang="ja-JP" altLang="ja-JP" sz="1300">
              <a:solidFill>
                <a:schemeClr val="dk1"/>
              </a:solidFill>
              <a:effectLst/>
              <a:latin typeface="+mn-lt"/>
              <a:ea typeface="+mn-ea"/>
              <a:cs typeface="+mn-cs"/>
            </a:rPr>
            <a:t>や</a:t>
          </a:r>
          <a:r>
            <a:rPr kumimoji="1" lang="ja-JP" altLang="en-US" sz="1300">
              <a:solidFill>
                <a:schemeClr val="dk1"/>
              </a:solidFill>
              <a:effectLst/>
              <a:latin typeface="+mn-lt"/>
              <a:ea typeface="+mn-ea"/>
              <a:cs typeface="+mn-cs"/>
            </a:rPr>
            <a:t>校務支援支援システムの基盤更改</a:t>
          </a:r>
          <a:r>
            <a:rPr kumimoji="1" lang="ja-JP" altLang="ja-JP" sz="1300">
              <a:solidFill>
                <a:schemeClr val="dk1"/>
              </a:solidFill>
              <a:effectLst/>
              <a:latin typeface="+mn-lt"/>
              <a:ea typeface="+mn-ea"/>
              <a:cs typeface="+mn-cs"/>
            </a:rPr>
            <a:t>の実績に伴う業務委託料の</a:t>
          </a:r>
          <a:r>
            <a:rPr kumimoji="1" lang="ja-JP" altLang="en-US" sz="1300">
              <a:solidFill>
                <a:schemeClr val="dk1"/>
              </a:solidFill>
              <a:effectLst/>
              <a:latin typeface="+mn-lt"/>
              <a:ea typeface="+mn-ea"/>
              <a:cs typeface="+mn-cs"/>
            </a:rPr>
            <a:t>増</a:t>
          </a:r>
          <a:r>
            <a:rPr kumimoji="1" lang="ja-JP" altLang="ja-JP" sz="1300">
              <a:solidFill>
                <a:schemeClr val="dk1"/>
              </a:solidFill>
              <a:effectLst/>
              <a:latin typeface="+mn-lt"/>
              <a:ea typeface="+mn-ea"/>
              <a:cs typeface="+mn-cs"/>
            </a:rPr>
            <a:t>などによるものである。なお、区有施設の老朽化に伴い、今後、維持補修費の増加が見込まれることから、計画的な施設保全に努めるなど、適切な管理を行っていく。</a:t>
          </a:r>
          <a:endParaRPr lang="ja-JP" altLang="ja-JP" sz="1300">
            <a:effectLst/>
          </a:endParaRPr>
        </a:p>
        <a:p>
          <a:endParaRPr lang="ja-JP" altLang="ja-JP" sz="1400">
            <a:effectLst/>
          </a:endParaRP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58572</xdr:rowOff>
    </xdr:from>
    <xdr:to>
      <xdr:col>23</xdr:col>
      <xdr:colOff>133350</xdr:colOff>
      <xdr:row>89</xdr:row>
      <xdr:rowOff>82494</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46022"/>
          <a:ext cx="0" cy="13955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54571</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313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483,144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82494</xdr:rowOff>
    </xdr:from>
    <xdr:to>
      <xdr:col>24</xdr:col>
      <xdr:colOff>12700</xdr:colOff>
      <xdr:row>89</xdr:row>
      <xdr:rowOff>82494</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341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144949</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689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58572</xdr:rowOff>
    </xdr:from>
    <xdr:to>
      <xdr:col>24</xdr:col>
      <xdr:colOff>12700</xdr:colOff>
      <xdr:row>81</xdr:row>
      <xdr:rowOff>58572</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4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56257</xdr:rowOff>
    </xdr:from>
    <xdr:to>
      <xdr:col>23</xdr:col>
      <xdr:colOff>133350</xdr:colOff>
      <xdr:row>82</xdr:row>
      <xdr:rowOff>99296</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4115157"/>
          <a:ext cx="838200" cy="43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145761</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3861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129234</xdr:rowOff>
    </xdr:from>
    <xdr:to>
      <xdr:col>23</xdr:col>
      <xdr:colOff>184150</xdr:colOff>
      <xdr:row>82</xdr:row>
      <xdr:rowOff>59384</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4016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56257</xdr:rowOff>
    </xdr:from>
    <xdr:to>
      <xdr:col>19</xdr:col>
      <xdr:colOff>133350</xdr:colOff>
      <xdr:row>82</xdr:row>
      <xdr:rowOff>91889</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3225800" y="14115157"/>
          <a:ext cx="889000" cy="35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86629</xdr:rowOff>
    </xdr:from>
    <xdr:to>
      <xdr:col>19</xdr:col>
      <xdr:colOff>184150</xdr:colOff>
      <xdr:row>82</xdr:row>
      <xdr:rowOff>16779</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3974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26956</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37429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72782</xdr:rowOff>
    </xdr:from>
    <xdr:to>
      <xdr:col>15</xdr:col>
      <xdr:colOff>82550</xdr:colOff>
      <xdr:row>82</xdr:row>
      <xdr:rowOff>91889</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4131682"/>
          <a:ext cx="889000" cy="19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106355</xdr:rowOff>
    </xdr:from>
    <xdr:to>
      <xdr:col>15</xdr:col>
      <xdr:colOff>133350</xdr:colOff>
      <xdr:row>82</xdr:row>
      <xdr:rowOff>36505</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46682</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376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27510</xdr:rowOff>
    </xdr:from>
    <xdr:to>
      <xdr:col>11</xdr:col>
      <xdr:colOff>31750</xdr:colOff>
      <xdr:row>82</xdr:row>
      <xdr:rowOff>72782</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4086410"/>
          <a:ext cx="889000" cy="45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82297</xdr:rowOff>
    </xdr:from>
    <xdr:to>
      <xdr:col>11</xdr:col>
      <xdr:colOff>82550</xdr:colOff>
      <xdr:row>82</xdr:row>
      <xdr:rowOff>12447</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3969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22624</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3738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21095</xdr:rowOff>
    </xdr:from>
    <xdr:to>
      <xdr:col>7</xdr:col>
      <xdr:colOff>31750</xdr:colOff>
      <xdr:row>81</xdr:row>
      <xdr:rowOff>122695</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390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132872</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3677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48496</xdr:rowOff>
    </xdr:from>
    <xdr:to>
      <xdr:col>23</xdr:col>
      <xdr:colOff>184150</xdr:colOff>
      <xdr:row>82</xdr:row>
      <xdr:rowOff>150096</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4107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20573</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4079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188,901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5457</xdr:rowOff>
    </xdr:from>
    <xdr:to>
      <xdr:col>19</xdr:col>
      <xdr:colOff>184150</xdr:colOff>
      <xdr:row>82</xdr:row>
      <xdr:rowOff>107057</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406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91834</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4150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41089</xdr:rowOff>
    </xdr:from>
    <xdr:to>
      <xdr:col>15</xdr:col>
      <xdr:colOff>133350</xdr:colOff>
      <xdr:row>82</xdr:row>
      <xdr:rowOff>142689</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409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127466</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418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21982</xdr:rowOff>
    </xdr:from>
    <xdr:to>
      <xdr:col>11</xdr:col>
      <xdr:colOff>82550</xdr:colOff>
      <xdr:row>82</xdr:row>
      <xdr:rowOff>123582</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408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108359</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4167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148160</xdr:rowOff>
    </xdr:from>
    <xdr:to>
      <xdr:col>7</xdr:col>
      <xdr:colOff>31750</xdr:colOff>
      <xdr:row>82</xdr:row>
      <xdr:rowOff>78310</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4035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63087</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412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ラスパイレス指数は、前年度から０．</a:t>
          </a:r>
          <a:r>
            <a:rPr kumimoji="1" lang="ja-JP" altLang="en-US" sz="1300">
              <a:solidFill>
                <a:schemeClr val="dk1"/>
              </a:solidFill>
              <a:effectLst/>
              <a:latin typeface="+mn-lt"/>
              <a:ea typeface="+mn-ea"/>
              <a:cs typeface="+mn-cs"/>
            </a:rPr>
            <a:t>３</a:t>
          </a:r>
          <a:r>
            <a:rPr kumimoji="1" lang="ja-JP" altLang="ja-JP" sz="1300">
              <a:solidFill>
                <a:schemeClr val="dk1"/>
              </a:solidFill>
              <a:effectLst/>
              <a:latin typeface="+mn-lt"/>
              <a:ea typeface="+mn-ea"/>
              <a:cs typeface="+mn-cs"/>
            </a:rPr>
            <a:t>％減少し、９７．</a:t>
          </a:r>
          <a:r>
            <a:rPr kumimoji="1" lang="ja-JP" altLang="en-US" sz="1300">
              <a:solidFill>
                <a:schemeClr val="dk1"/>
              </a:solidFill>
              <a:effectLst/>
              <a:latin typeface="+mn-lt"/>
              <a:ea typeface="+mn-ea"/>
              <a:cs typeface="+mn-cs"/>
            </a:rPr>
            <a:t>２</a:t>
          </a:r>
          <a:r>
            <a:rPr kumimoji="1" lang="ja-JP" altLang="ja-JP" sz="1300">
              <a:solidFill>
                <a:schemeClr val="dk1"/>
              </a:solidFill>
              <a:effectLst/>
              <a:latin typeface="+mn-lt"/>
              <a:ea typeface="+mn-ea"/>
              <a:cs typeface="+mn-cs"/>
            </a:rPr>
            <a:t>ポイントとなっており、２３区の平均値と比較すると１．</a:t>
          </a:r>
          <a:r>
            <a:rPr kumimoji="1" lang="ja-JP" altLang="en-US" sz="1300">
              <a:solidFill>
                <a:schemeClr val="dk1"/>
              </a:solidFill>
              <a:effectLst/>
              <a:latin typeface="+mn-lt"/>
              <a:ea typeface="+mn-ea"/>
              <a:cs typeface="+mn-cs"/>
            </a:rPr>
            <a:t>２</a:t>
          </a:r>
          <a:r>
            <a:rPr kumimoji="1" lang="ja-JP" altLang="ja-JP" sz="1300">
              <a:solidFill>
                <a:schemeClr val="dk1"/>
              </a:solidFill>
              <a:effectLst/>
              <a:latin typeface="+mn-lt"/>
              <a:ea typeface="+mn-ea"/>
              <a:cs typeface="+mn-cs"/>
            </a:rPr>
            <a:t>ポイント下回っている。</a:t>
          </a:r>
          <a:r>
            <a:rPr kumimoji="1" lang="ja-JP" altLang="ja-JP" sz="1300" b="0" i="0" baseline="0">
              <a:solidFill>
                <a:schemeClr val="dk1"/>
              </a:solidFill>
              <a:effectLst/>
              <a:latin typeface="+mn-lt"/>
              <a:ea typeface="+mn-ea"/>
              <a:cs typeface="+mn-cs"/>
            </a:rPr>
            <a:t>今後も引き続き、適正な給与水準の維持に努めていく。</a:t>
          </a:r>
          <a:endParaRPr lang="ja-JP" altLang="ja-JP" sz="13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a:extLst>
            <a:ext uri="{FF2B5EF4-FFF2-40B4-BE49-F238E27FC236}">
              <a16:creationId xmlns:a16="http://schemas.microsoft.com/office/drawing/2014/main" id="{00000000-0008-0000-0300-0000FD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27214</xdr:rowOff>
    </xdr:from>
    <xdr:to>
      <xdr:col>81</xdr:col>
      <xdr:colOff>44450</xdr:colOff>
      <xdr:row>89</xdr:row>
      <xdr:rowOff>69850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7018000" y="13743214"/>
          <a:ext cx="0" cy="15856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41927</xdr:rowOff>
    </xdr:from>
    <xdr:ext cx="762000" cy="259045"/>
    <xdr:sp macro="" textlink="">
      <xdr:nvSpPr>
        <xdr:cNvPr id="255" name="給与水準   （国との比較）最小値テキスト">
          <a:extLst>
            <a:ext uri="{FF2B5EF4-FFF2-40B4-BE49-F238E27FC236}">
              <a16:creationId xmlns:a16="http://schemas.microsoft.com/office/drawing/2014/main" id="{00000000-0008-0000-0300-0000FF000000}"/>
            </a:ext>
          </a:extLst>
        </xdr:cNvPr>
        <xdr:cNvSpPr txBox="1"/>
      </xdr:nvSpPr>
      <xdr:spPr>
        <a:xfrm>
          <a:off x="17106900" y="1530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69850</xdr:rowOff>
    </xdr:from>
    <xdr:to>
      <xdr:col>81</xdr:col>
      <xdr:colOff>133350</xdr:colOff>
      <xdr:row>89</xdr:row>
      <xdr:rowOff>69850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532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113591</xdr:rowOff>
    </xdr:from>
    <xdr:ext cx="762000" cy="259045"/>
    <xdr:sp macro="" textlink="">
      <xdr:nvSpPr>
        <xdr:cNvPr id="257" name="給与水準   （国との比較）最大値テキスト">
          <a:extLst>
            <a:ext uri="{FF2B5EF4-FFF2-40B4-BE49-F238E27FC236}">
              <a16:creationId xmlns:a16="http://schemas.microsoft.com/office/drawing/2014/main" id="{00000000-0008-0000-0300-000001010000}"/>
            </a:ext>
          </a:extLst>
        </xdr:cNvPr>
        <xdr:cNvSpPr txBox="1"/>
      </xdr:nvSpPr>
      <xdr:spPr>
        <a:xfrm>
          <a:off x="17106900" y="1348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27214</xdr:rowOff>
    </xdr:from>
    <xdr:to>
      <xdr:col>81</xdr:col>
      <xdr:colOff>133350</xdr:colOff>
      <xdr:row>80</xdr:row>
      <xdr:rowOff>27214</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374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82</xdr:row>
      <xdr:rowOff>97971</xdr:rowOff>
    </xdr:from>
    <xdr:to>
      <xdr:col>81</xdr:col>
      <xdr:colOff>44450</xdr:colOff>
      <xdr:row>83</xdr:row>
      <xdr:rowOff>29936</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16179800" y="14156871"/>
          <a:ext cx="8382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90006</xdr:rowOff>
    </xdr:from>
    <xdr:ext cx="762000" cy="259045"/>
    <xdr:sp macro="" textlink="">
      <xdr:nvSpPr>
        <xdr:cNvPr id="260" name="給与水準   （国との比較）平均値テキスト">
          <a:extLst>
            <a:ext uri="{FF2B5EF4-FFF2-40B4-BE49-F238E27FC236}">
              <a16:creationId xmlns:a16="http://schemas.microsoft.com/office/drawing/2014/main" id="{00000000-0008-0000-0300-000004010000}"/>
            </a:ext>
          </a:extLst>
        </xdr:cNvPr>
        <xdr:cNvSpPr txBox="1"/>
      </xdr:nvSpPr>
      <xdr:spPr>
        <a:xfrm>
          <a:off x="17106900" y="144918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117929</xdr:rowOff>
    </xdr:from>
    <xdr:to>
      <xdr:col>81</xdr:col>
      <xdr:colOff>95250</xdr:colOff>
      <xdr:row>85</xdr:row>
      <xdr:rowOff>48079</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967200" y="14519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29936</xdr:rowOff>
    </xdr:from>
    <xdr:to>
      <xdr:col>77</xdr:col>
      <xdr:colOff>44450</xdr:colOff>
      <xdr:row>84</xdr:row>
      <xdr:rowOff>30843</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5290800" y="14260286"/>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15421</xdr:rowOff>
    </xdr:from>
    <xdr:to>
      <xdr:col>77</xdr:col>
      <xdr:colOff>95250</xdr:colOff>
      <xdr:row>85</xdr:row>
      <xdr:rowOff>117021</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1290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101798</xdr:rowOff>
    </xdr:from>
    <xdr:ext cx="7366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798800" y="146750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83</xdr:row>
      <xdr:rowOff>167821</xdr:rowOff>
    </xdr:from>
    <xdr:to>
      <xdr:col>72</xdr:col>
      <xdr:colOff>203200</xdr:colOff>
      <xdr:row>84</xdr:row>
      <xdr:rowOff>30843</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a:off x="14401800" y="14398171"/>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84364</xdr:rowOff>
    </xdr:from>
    <xdr:to>
      <xdr:col>73</xdr:col>
      <xdr:colOff>44450</xdr:colOff>
      <xdr:row>86</xdr:row>
      <xdr:rowOff>14514</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52400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170741</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909800" y="14743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83</xdr:row>
      <xdr:rowOff>167821</xdr:rowOff>
    </xdr:from>
    <xdr:to>
      <xdr:col>68</xdr:col>
      <xdr:colOff>152400</xdr:colOff>
      <xdr:row>84</xdr:row>
      <xdr:rowOff>168729</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13512800" y="14398171"/>
          <a:ext cx="889000" cy="172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118836</xdr:rowOff>
    </xdr:from>
    <xdr:to>
      <xdr:col>68</xdr:col>
      <xdr:colOff>203200</xdr:colOff>
      <xdr:row>86</xdr:row>
      <xdr:rowOff>48986</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4351000" y="1469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33763</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020800" y="14778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16329</xdr:rowOff>
    </xdr:from>
    <xdr:to>
      <xdr:col>64</xdr:col>
      <xdr:colOff>152400</xdr:colOff>
      <xdr:row>86</xdr:row>
      <xdr:rowOff>117929</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3462000" y="14761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102706</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131800" y="148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82</xdr:row>
      <xdr:rowOff>47171</xdr:rowOff>
    </xdr:from>
    <xdr:to>
      <xdr:col>81</xdr:col>
      <xdr:colOff>95250</xdr:colOff>
      <xdr:row>82</xdr:row>
      <xdr:rowOff>148771</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967200" y="1410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81</xdr:row>
      <xdr:rowOff>63698</xdr:rowOff>
    </xdr:from>
    <xdr:ext cx="762000" cy="259045"/>
    <xdr:sp macro="" textlink="">
      <xdr:nvSpPr>
        <xdr:cNvPr id="279" name="給与水準   （国との比較）該当値テキスト">
          <a:extLst>
            <a:ext uri="{FF2B5EF4-FFF2-40B4-BE49-F238E27FC236}">
              <a16:creationId xmlns:a16="http://schemas.microsoft.com/office/drawing/2014/main" id="{00000000-0008-0000-0300-000017010000}"/>
            </a:ext>
          </a:extLst>
        </xdr:cNvPr>
        <xdr:cNvSpPr txBox="1"/>
      </xdr:nvSpPr>
      <xdr:spPr>
        <a:xfrm>
          <a:off x="17106900" y="13951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82</xdr:row>
      <xdr:rowOff>150586</xdr:rowOff>
    </xdr:from>
    <xdr:to>
      <xdr:col>77</xdr:col>
      <xdr:colOff>95250</xdr:colOff>
      <xdr:row>83</xdr:row>
      <xdr:rowOff>80736</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1290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81</xdr:row>
      <xdr:rowOff>90913</xdr:rowOff>
    </xdr:from>
    <xdr:ext cx="7366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5798800" y="13978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83</xdr:row>
      <xdr:rowOff>151493</xdr:rowOff>
    </xdr:from>
    <xdr:to>
      <xdr:col>73</xdr:col>
      <xdr:colOff>44450</xdr:colOff>
      <xdr:row>84</xdr:row>
      <xdr:rowOff>81643</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5240000" y="1438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91820</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909800" y="1415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83</xdr:row>
      <xdr:rowOff>117021</xdr:rowOff>
    </xdr:from>
    <xdr:to>
      <xdr:col>68</xdr:col>
      <xdr:colOff>203200</xdr:colOff>
      <xdr:row>84</xdr:row>
      <xdr:rowOff>47171</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4351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57348</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020800" y="1411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117929</xdr:rowOff>
    </xdr:from>
    <xdr:to>
      <xdr:col>64</xdr:col>
      <xdr:colOff>152400</xdr:colOff>
      <xdr:row>85</xdr:row>
      <xdr:rowOff>48079</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3462000" y="14519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58256</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131800" y="14288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[8.70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人口千人当たり職員数は、前年度から０．</a:t>
          </a:r>
          <a:r>
            <a:rPr kumimoji="1" lang="ja-JP" altLang="en-US" sz="1300">
              <a:solidFill>
                <a:schemeClr val="dk1"/>
              </a:solidFill>
              <a:effectLst/>
              <a:latin typeface="+mn-lt"/>
              <a:ea typeface="+mn-ea"/>
              <a:cs typeface="+mn-cs"/>
            </a:rPr>
            <a:t>０２</a:t>
          </a:r>
          <a:r>
            <a:rPr kumimoji="1" lang="ja-JP" altLang="ja-JP" sz="1300">
              <a:solidFill>
                <a:schemeClr val="dk1"/>
              </a:solidFill>
              <a:effectLst/>
              <a:latin typeface="+mn-lt"/>
              <a:ea typeface="+mn-ea"/>
              <a:cs typeface="+mn-cs"/>
            </a:rPr>
            <a:t>人減少しており、２３区の平均値と比較すると２．３</a:t>
          </a:r>
          <a:r>
            <a:rPr kumimoji="1" lang="ja-JP" altLang="en-US" sz="1300">
              <a:solidFill>
                <a:schemeClr val="dk1"/>
              </a:solidFill>
              <a:effectLst/>
              <a:latin typeface="+mn-lt"/>
              <a:ea typeface="+mn-ea"/>
              <a:cs typeface="+mn-cs"/>
            </a:rPr>
            <a:t>３</a:t>
          </a:r>
          <a:r>
            <a:rPr kumimoji="1" lang="ja-JP" altLang="ja-JP" sz="1300">
              <a:solidFill>
                <a:schemeClr val="dk1"/>
              </a:solidFill>
              <a:effectLst/>
              <a:latin typeface="+mn-lt"/>
              <a:ea typeface="+mn-ea"/>
              <a:cs typeface="+mn-cs"/>
            </a:rPr>
            <a:t>人上回っている。今後も適正な定数管理に努めていく。</a:t>
          </a:r>
          <a:endParaRPr lang="ja-JP" altLang="ja-JP" sz="1300">
            <a:effectLst/>
          </a:endParaRPr>
        </a:p>
      </xdr:txBody>
    </xdr:sp>
    <xdr:clientData/>
  </xdr:twoCellAnchor>
  <xdr:oneCellAnchor>
    <xdr:from>
      <xdr:col>61</xdr:col>
      <xdr:colOff>6350</xdr:colOff>
      <xdr:row>54</xdr:row>
      <xdr:rowOff>139700</xdr:rowOff>
    </xdr:from>
    <xdr:ext cx="349839" cy="225703"/>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8" name="定員管理の状況グラフ枠">
          <a:extLst>
            <a:ext uri="{FF2B5EF4-FFF2-40B4-BE49-F238E27FC236}">
              <a16:creationId xmlns:a16="http://schemas.microsoft.com/office/drawing/2014/main" id="{00000000-0008-0000-0300-00003E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19896</xdr:rowOff>
    </xdr:from>
    <xdr:to>
      <xdr:col>81</xdr:col>
      <xdr:colOff>44450</xdr:colOff>
      <xdr:row>67</xdr:row>
      <xdr:rowOff>99544</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7018000" y="10135446"/>
          <a:ext cx="0" cy="1451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71621</xdr:rowOff>
    </xdr:from>
    <xdr:ext cx="762000" cy="259045"/>
    <xdr:sp macro="" textlink="">
      <xdr:nvSpPr>
        <xdr:cNvPr id="320" name="定員管理の状況最小値テキスト">
          <a:extLst>
            <a:ext uri="{FF2B5EF4-FFF2-40B4-BE49-F238E27FC236}">
              <a16:creationId xmlns:a16="http://schemas.microsoft.com/office/drawing/2014/main" id="{00000000-0008-0000-0300-000040010000}"/>
            </a:ext>
          </a:extLst>
        </xdr:cNvPr>
        <xdr:cNvSpPr txBox="1"/>
      </xdr:nvSpPr>
      <xdr:spPr>
        <a:xfrm>
          <a:off x="17106900" y="11558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99544</xdr:rowOff>
    </xdr:from>
    <xdr:to>
      <xdr:col>81</xdr:col>
      <xdr:colOff>133350</xdr:colOff>
      <xdr:row>67</xdr:row>
      <xdr:rowOff>99544</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15866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106273</xdr:rowOff>
    </xdr:from>
    <xdr:ext cx="762000" cy="259045"/>
    <xdr:sp macro="" textlink="">
      <xdr:nvSpPr>
        <xdr:cNvPr id="322" name="定員管理の状況最大値テキスト">
          <a:extLst>
            <a:ext uri="{FF2B5EF4-FFF2-40B4-BE49-F238E27FC236}">
              <a16:creationId xmlns:a16="http://schemas.microsoft.com/office/drawing/2014/main" id="{00000000-0008-0000-0300-000042010000}"/>
            </a:ext>
          </a:extLst>
        </xdr:cNvPr>
        <xdr:cNvSpPr txBox="1"/>
      </xdr:nvSpPr>
      <xdr:spPr>
        <a:xfrm>
          <a:off x="17106900" y="987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19896</xdr:rowOff>
    </xdr:from>
    <xdr:to>
      <xdr:col>81</xdr:col>
      <xdr:colOff>133350</xdr:colOff>
      <xdr:row>59</xdr:row>
      <xdr:rowOff>19896</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1013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129722</xdr:rowOff>
    </xdr:from>
    <xdr:to>
      <xdr:col>81</xdr:col>
      <xdr:colOff>44450</xdr:colOff>
      <xdr:row>61</xdr:row>
      <xdr:rowOff>132020</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flipV="1">
          <a:off x="16179800" y="10588172"/>
          <a:ext cx="8382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170621</xdr:rowOff>
    </xdr:from>
    <xdr:ext cx="762000" cy="259045"/>
    <xdr:sp macro="" textlink="">
      <xdr:nvSpPr>
        <xdr:cNvPr id="325" name="定員管理の状況平均値テキスト">
          <a:extLst>
            <a:ext uri="{FF2B5EF4-FFF2-40B4-BE49-F238E27FC236}">
              <a16:creationId xmlns:a16="http://schemas.microsoft.com/office/drawing/2014/main" id="{00000000-0008-0000-0300-000045010000}"/>
            </a:ext>
          </a:extLst>
        </xdr:cNvPr>
        <xdr:cNvSpPr txBox="1"/>
      </xdr:nvSpPr>
      <xdr:spPr>
        <a:xfrm>
          <a:off x="17106900" y="101147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154094</xdr:rowOff>
    </xdr:from>
    <xdr:to>
      <xdr:col>81</xdr:col>
      <xdr:colOff>95250</xdr:colOff>
      <xdr:row>60</xdr:row>
      <xdr:rowOff>84244</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967200" y="10269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132020</xdr:rowOff>
    </xdr:from>
    <xdr:to>
      <xdr:col>77</xdr:col>
      <xdr:colOff>44450</xdr:colOff>
      <xdr:row>61</xdr:row>
      <xdr:rowOff>149255</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flipV="1">
          <a:off x="15290800" y="1059047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59</xdr:row>
      <xdr:rowOff>151795</xdr:rowOff>
    </xdr:from>
    <xdr:to>
      <xdr:col>77</xdr:col>
      <xdr:colOff>95250</xdr:colOff>
      <xdr:row>60</xdr:row>
      <xdr:rowOff>81945</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129000" y="10267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92122</xdr:rowOff>
    </xdr:from>
    <xdr:ext cx="7366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798800" y="100362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149255</xdr:rowOff>
    </xdr:from>
    <xdr:to>
      <xdr:col>72</xdr:col>
      <xdr:colOff>203200</xdr:colOff>
      <xdr:row>61</xdr:row>
      <xdr:rowOff>158448</xdr:rowOff>
    </xdr:to>
    <xdr:cxnSp macro="">
      <xdr:nvCxnSpPr>
        <xdr:cNvPr id="330" name="直線コネクタ 329">
          <a:extLst>
            <a:ext uri="{FF2B5EF4-FFF2-40B4-BE49-F238E27FC236}">
              <a16:creationId xmlns:a16="http://schemas.microsoft.com/office/drawing/2014/main" id="{00000000-0008-0000-0300-00004A010000}"/>
            </a:ext>
          </a:extLst>
        </xdr:cNvPr>
        <xdr:cNvCxnSpPr/>
      </xdr:nvCxnSpPr>
      <xdr:spPr>
        <a:xfrm flipV="1">
          <a:off x="14401800" y="10607705"/>
          <a:ext cx="889000" cy="9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59</xdr:row>
      <xdr:rowOff>151795</xdr:rowOff>
    </xdr:from>
    <xdr:to>
      <xdr:col>73</xdr:col>
      <xdr:colOff>44450</xdr:colOff>
      <xdr:row>60</xdr:row>
      <xdr:rowOff>81945</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5240000" y="10267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92122</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909800" y="10036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158448</xdr:rowOff>
    </xdr:from>
    <xdr:to>
      <xdr:col>68</xdr:col>
      <xdr:colOff>152400</xdr:colOff>
      <xdr:row>61</xdr:row>
      <xdr:rowOff>159596</xdr:rowOff>
    </xdr:to>
    <xdr:cxnSp macro="">
      <xdr:nvCxnSpPr>
        <xdr:cNvPr id="333" name="直線コネクタ 332">
          <a:extLst>
            <a:ext uri="{FF2B5EF4-FFF2-40B4-BE49-F238E27FC236}">
              <a16:creationId xmlns:a16="http://schemas.microsoft.com/office/drawing/2014/main" id="{00000000-0008-0000-0300-00004D010000}"/>
            </a:ext>
          </a:extLst>
        </xdr:cNvPr>
        <xdr:cNvCxnSpPr/>
      </xdr:nvCxnSpPr>
      <xdr:spPr>
        <a:xfrm flipV="1">
          <a:off x="13512800" y="10616898"/>
          <a:ext cx="889000" cy="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146050</xdr:rowOff>
    </xdr:from>
    <xdr:to>
      <xdr:col>68</xdr:col>
      <xdr:colOff>203200</xdr:colOff>
      <xdr:row>60</xdr:row>
      <xdr:rowOff>76200</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4351000" y="1026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86377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020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142603</xdr:rowOff>
    </xdr:from>
    <xdr:to>
      <xdr:col>64</xdr:col>
      <xdr:colOff>152400</xdr:colOff>
      <xdr:row>60</xdr:row>
      <xdr:rowOff>72753</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3462000" y="10258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82930</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131800" y="100270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78922</xdr:rowOff>
    </xdr:from>
    <xdr:to>
      <xdr:col>81</xdr:col>
      <xdr:colOff>95250</xdr:colOff>
      <xdr:row>62</xdr:row>
      <xdr:rowOff>9072</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967200" y="1053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50999</xdr:rowOff>
    </xdr:from>
    <xdr:ext cx="762000" cy="259045"/>
    <xdr:sp macro="" textlink="">
      <xdr:nvSpPr>
        <xdr:cNvPr id="344" name="定員管理の状況該当値テキスト">
          <a:extLst>
            <a:ext uri="{FF2B5EF4-FFF2-40B4-BE49-F238E27FC236}">
              <a16:creationId xmlns:a16="http://schemas.microsoft.com/office/drawing/2014/main" id="{00000000-0008-0000-0300-000058010000}"/>
            </a:ext>
          </a:extLst>
        </xdr:cNvPr>
        <xdr:cNvSpPr txBox="1"/>
      </xdr:nvSpPr>
      <xdr:spPr>
        <a:xfrm>
          <a:off x="17106900" y="1050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81220</xdr:rowOff>
    </xdr:from>
    <xdr:to>
      <xdr:col>77</xdr:col>
      <xdr:colOff>95250</xdr:colOff>
      <xdr:row>62</xdr:row>
      <xdr:rowOff>11370</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129000" y="10539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167597</xdr:rowOff>
    </xdr:from>
    <xdr:ext cx="7366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5798800" y="10626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98455</xdr:rowOff>
    </xdr:from>
    <xdr:to>
      <xdr:col>73</xdr:col>
      <xdr:colOff>44450</xdr:colOff>
      <xdr:row>62</xdr:row>
      <xdr:rowOff>28605</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5240000" y="10556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13382</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909800" y="10643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107648</xdr:rowOff>
    </xdr:from>
    <xdr:to>
      <xdr:col>68</xdr:col>
      <xdr:colOff>203200</xdr:colOff>
      <xdr:row>62</xdr:row>
      <xdr:rowOff>37798</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4351000" y="10566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22575</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020800" y="10652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108796</xdr:rowOff>
    </xdr:from>
    <xdr:to>
      <xdr:col>64</xdr:col>
      <xdr:colOff>152400</xdr:colOff>
      <xdr:row>62</xdr:row>
      <xdr:rowOff>38946</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3462000" y="1056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23723</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131800" y="1065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 1.5%]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 </a:t>
          </a: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実質公債費率は、前年度から０．</a:t>
          </a:r>
          <a:r>
            <a:rPr kumimoji="1" lang="ja-JP" altLang="en-US" sz="1300">
              <a:solidFill>
                <a:schemeClr val="dk1"/>
              </a:solidFill>
              <a:effectLst/>
              <a:latin typeface="+mn-lt"/>
              <a:ea typeface="+mn-ea"/>
              <a:cs typeface="+mn-cs"/>
            </a:rPr>
            <a:t>６</a:t>
          </a:r>
          <a:r>
            <a:rPr kumimoji="1" lang="ja-JP" altLang="ja-JP" sz="1300">
              <a:solidFill>
                <a:schemeClr val="dk1"/>
              </a:solidFill>
              <a:effectLst/>
              <a:latin typeface="+mn-lt"/>
              <a:ea typeface="+mn-ea"/>
              <a:cs typeface="+mn-cs"/>
            </a:rPr>
            <a:t>％上昇し、△</a:t>
          </a:r>
          <a:r>
            <a:rPr kumimoji="1" lang="ja-JP" altLang="en-US" sz="1300">
              <a:solidFill>
                <a:schemeClr val="dk1"/>
              </a:solidFill>
              <a:effectLst/>
              <a:latin typeface="+mn-lt"/>
              <a:ea typeface="+mn-ea"/>
              <a:cs typeface="+mn-cs"/>
            </a:rPr>
            <a:t>１</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５％</a:t>
          </a:r>
          <a:r>
            <a:rPr kumimoji="1" lang="ja-JP" altLang="ja-JP" sz="1300">
              <a:solidFill>
                <a:schemeClr val="dk1"/>
              </a:solidFill>
              <a:effectLst/>
              <a:latin typeface="+mn-lt"/>
              <a:ea typeface="+mn-ea"/>
              <a:cs typeface="+mn-cs"/>
            </a:rPr>
            <a:t>となっている。これは、特別区債の償還の進捗により元利償還金の額が増加し、標準財政規模も増加したことが要因になっている。今後とも、地方債の発行については、世代間の公平性や年度間の財源調整など地方債の機能を踏まえ、将来の財政負担に十分留意しながら、有効かつ適切に行っていく。</a:t>
          </a:r>
          <a:endParaRPr lang="ja-JP" altLang="ja-JP" sz="1300">
            <a:effectLst/>
          </a:endParaRPr>
        </a:p>
      </xdr:txBody>
    </xdr:sp>
    <xdr:clientData/>
  </xdr:twoCellAnchor>
  <xdr:oneCellAnchor>
    <xdr:from>
      <xdr:col>61</xdr:col>
      <xdr:colOff>6350</xdr:colOff>
      <xdr:row>32</xdr:row>
      <xdr:rowOff>101600</xdr:rowOff>
    </xdr:from>
    <xdr:ext cx="298543" cy="225703"/>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36</xdr:row>
      <xdr:rowOff>8467</xdr:rowOff>
    </xdr:from>
    <xdr:to>
      <xdr:col>85</xdr:col>
      <xdr:colOff>95250</xdr:colOff>
      <xdr:row>36</xdr:row>
      <xdr:rowOff>8467</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8" name="公債費負担の状況グラフ枠">
          <a:extLst>
            <a:ext uri="{FF2B5EF4-FFF2-40B4-BE49-F238E27FC236}">
              <a16:creationId xmlns:a16="http://schemas.microsoft.com/office/drawing/2014/main" id="{00000000-0008-0000-0300-00007A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139700</xdr:rowOff>
    </xdr:from>
    <xdr:to>
      <xdr:col>81</xdr:col>
      <xdr:colOff>44450</xdr:colOff>
      <xdr:row>45</xdr:row>
      <xdr:rowOff>74083</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flipV="1">
          <a:off x="17018000" y="6140450"/>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46160</xdr:rowOff>
    </xdr:from>
    <xdr:ext cx="762000" cy="259045"/>
    <xdr:sp macro="" textlink="">
      <xdr:nvSpPr>
        <xdr:cNvPr id="380" name="公債費負担の状況最小値テキスト">
          <a:extLst>
            <a:ext uri="{FF2B5EF4-FFF2-40B4-BE49-F238E27FC236}">
              <a16:creationId xmlns:a16="http://schemas.microsoft.com/office/drawing/2014/main" id="{00000000-0008-0000-0300-00007C010000}"/>
            </a:ext>
          </a:extLst>
        </xdr:cNvPr>
        <xdr:cNvSpPr txBox="1"/>
      </xdr:nvSpPr>
      <xdr:spPr>
        <a:xfrm>
          <a:off x="17106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74083</xdr:rowOff>
    </xdr:from>
    <xdr:to>
      <xdr:col>81</xdr:col>
      <xdr:colOff>133350</xdr:colOff>
      <xdr:row>45</xdr:row>
      <xdr:rowOff>74083</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929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54627</xdr:rowOff>
    </xdr:from>
    <xdr:ext cx="762000" cy="259045"/>
    <xdr:sp macro="" textlink="">
      <xdr:nvSpPr>
        <xdr:cNvPr id="382" name="公債費負担の状況最大値テキスト">
          <a:extLst>
            <a:ext uri="{FF2B5EF4-FFF2-40B4-BE49-F238E27FC236}">
              <a16:creationId xmlns:a16="http://schemas.microsoft.com/office/drawing/2014/main" id="{00000000-0008-0000-0300-00007E010000}"/>
            </a:ext>
          </a:extLst>
        </xdr:cNvPr>
        <xdr:cNvSpPr txBox="1"/>
      </xdr:nvSpPr>
      <xdr:spPr>
        <a:xfrm>
          <a:off x="171069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139700</xdr:rowOff>
    </xdr:from>
    <xdr:to>
      <xdr:col>81</xdr:col>
      <xdr:colOff>133350</xdr:colOff>
      <xdr:row>35</xdr:row>
      <xdr:rowOff>139700</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6929100" y="614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38</xdr:row>
      <xdr:rowOff>47625</xdr:rowOff>
    </xdr:from>
    <xdr:to>
      <xdr:col>81</xdr:col>
      <xdr:colOff>44450</xdr:colOff>
      <xdr:row>38</xdr:row>
      <xdr:rowOff>168275</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179800" y="6562725"/>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37</xdr:row>
      <xdr:rowOff>53569</xdr:rowOff>
    </xdr:from>
    <xdr:ext cx="762000" cy="259045"/>
    <xdr:sp macro="" textlink="">
      <xdr:nvSpPr>
        <xdr:cNvPr id="385" name="公債費負担の状況平均値テキスト">
          <a:extLst>
            <a:ext uri="{FF2B5EF4-FFF2-40B4-BE49-F238E27FC236}">
              <a16:creationId xmlns:a16="http://schemas.microsoft.com/office/drawing/2014/main" id="{00000000-0008-0000-0300-000081010000}"/>
            </a:ext>
          </a:extLst>
        </xdr:cNvPr>
        <xdr:cNvSpPr txBox="1"/>
      </xdr:nvSpPr>
      <xdr:spPr>
        <a:xfrm>
          <a:off x="17106900" y="63972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37042</xdr:rowOff>
    </xdr:from>
    <xdr:to>
      <xdr:col>81</xdr:col>
      <xdr:colOff>95250</xdr:colOff>
      <xdr:row>38</xdr:row>
      <xdr:rowOff>138642</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6967200" y="6552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37</xdr:row>
      <xdr:rowOff>118533</xdr:rowOff>
    </xdr:from>
    <xdr:to>
      <xdr:col>77</xdr:col>
      <xdr:colOff>44450</xdr:colOff>
      <xdr:row>38</xdr:row>
      <xdr:rowOff>47625</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5290800" y="6462183"/>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37</xdr:row>
      <xdr:rowOff>67733</xdr:rowOff>
    </xdr:from>
    <xdr:to>
      <xdr:col>77</xdr:col>
      <xdr:colOff>95250</xdr:colOff>
      <xdr:row>37</xdr:row>
      <xdr:rowOff>169334</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6129000" y="641138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36</xdr:row>
      <xdr:rowOff>8060</xdr:rowOff>
    </xdr:from>
    <xdr:ext cx="7366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5798800" y="6180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37</xdr:row>
      <xdr:rowOff>98425</xdr:rowOff>
    </xdr:from>
    <xdr:to>
      <xdr:col>72</xdr:col>
      <xdr:colOff>203200</xdr:colOff>
      <xdr:row>37</xdr:row>
      <xdr:rowOff>118533</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4401800" y="64420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36</xdr:row>
      <xdr:rowOff>138642</xdr:rowOff>
    </xdr:from>
    <xdr:to>
      <xdr:col>73</xdr:col>
      <xdr:colOff>44450</xdr:colOff>
      <xdr:row>37</xdr:row>
      <xdr:rowOff>68792</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5240000" y="631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78969</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909800" y="6079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37</xdr:row>
      <xdr:rowOff>98425</xdr:rowOff>
    </xdr:from>
    <xdr:to>
      <xdr:col>68</xdr:col>
      <xdr:colOff>152400</xdr:colOff>
      <xdr:row>37</xdr:row>
      <xdr:rowOff>98425</xdr:rowOff>
    </xdr:to>
    <xdr:cxnSp macro="">
      <xdr:nvCxnSpPr>
        <xdr:cNvPr id="393" name="直線コネクタ 392">
          <a:extLst>
            <a:ext uri="{FF2B5EF4-FFF2-40B4-BE49-F238E27FC236}">
              <a16:creationId xmlns:a16="http://schemas.microsoft.com/office/drawing/2014/main" id="{00000000-0008-0000-0300-000089010000}"/>
            </a:ext>
          </a:extLst>
        </xdr:cNvPr>
        <xdr:cNvCxnSpPr/>
      </xdr:nvCxnSpPr>
      <xdr:spPr>
        <a:xfrm>
          <a:off x="13512800" y="64420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36</xdr:row>
      <xdr:rowOff>118533</xdr:rowOff>
    </xdr:from>
    <xdr:to>
      <xdr:col>68</xdr:col>
      <xdr:colOff>203200</xdr:colOff>
      <xdr:row>37</xdr:row>
      <xdr:rowOff>48683</xdr:rowOff>
    </xdr:to>
    <xdr:sp macro="" textlink="">
      <xdr:nvSpPr>
        <xdr:cNvPr id="394" name="フローチャート: 判断 393">
          <a:extLst>
            <a:ext uri="{FF2B5EF4-FFF2-40B4-BE49-F238E27FC236}">
              <a16:creationId xmlns:a16="http://schemas.microsoft.com/office/drawing/2014/main" id="{00000000-0008-0000-0300-00008A010000}"/>
            </a:ext>
          </a:extLst>
        </xdr:cNvPr>
        <xdr:cNvSpPr/>
      </xdr:nvSpPr>
      <xdr:spPr>
        <a:xfrm>
          <a:off x="14351000" y="629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35</xdr:row>
      <xdr:rowOff>58860</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4020800" y="605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78317</xdr:rowOff>
    </xdr:from>
    <xdr:to>
      <xdr:col>64</xdr:col>
      <xdr:colOff>152400</xdr:colOff>
      <xdr:row>37</xdr:row>
      <xdr:rowOff>8467</xdr:rowOff>
    </xdr:to>
    <xdr:sp macro="" textlink="">
      <xdr:nvSpPr>
        <xdr:cNvPr id="396" name="フローチャート: 判断 395">
          <a:extLst>
            <a:ext uri="{FF2B5EF4-FFF2-40B4-BE49-F238E27FC236}">
              <a16:creationId xmlns:a16="http://schemas.microsoft.com/office/drawing/2014/main" id="{00000000-0008-0000-0300-00008C010000}"/>
            </a:ext>
          </a:extLst>
        </xdr:cNvPr>
        <xdr:cNvSpPr/>
      </xdr:nvSpPr>
      <xdr:spPr>
        <a:xfrm>
          <a:off x="13462000" y="6250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35</xdr:row>
      <xdr:rowOff>18644</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3131800" y="6019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panose="020B0600070205080204" pitchFamily="50" charset="-128"/>
              <a:ea typeface="ＭＳ Ｐゴシック" panose="020B0600070205080204" pitchFamily="50" charset="-128"/>
            </a:rPr>
            <a:t>△ </a:t>
          </a:r>
          <a:r>
            <a:rPr kumimoji="1" lang="en-US" altLang="ja-JP" sz="1000" b="1">
              <a:solidFill>
                <a:srgbClr val="00008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117475</xdr:rowOff>
    </xdr:from>
    <xdr:to>
      <xdr:col>81</xdr:col>
      <xdr:colOff>95250</xdr:colOff>
      <xdr:row>39</xdr:row>
      <xdr:rowOff>47625</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6967200" y="663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89552</xdr:rowOff>
    </xdr:from>
    <xdr:ext cx="762000" cy="259045"/>
    <xdr:sp macro="" textlink="">
      <xdr:nvSpPr>
        <xdr:cNvPr id="404" name="公債費負担の状況該当値テキスト">
          <a:extLst>
            <a:ext uri="{FF2B5EF4-FFF2-40B4-BE49-F238E27FC236}">
              <a16:creationId xmlns:a16="http://schemas.microsoft.com/office/drawing/2014/main" id="{00000000-0008-0000-0300-000094010000}"/>
            </a:ext>
          </a:extLst>
        </xdr:cNvPr>
        <xdr:cNvSpPr txBox="1"/>
      </xdr:nvSpPr>
      <xdr:spPr>
        <a:xfrm>
          <a:off x="17106900" y="6604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37</xdr:row>
      <xdr:rowOff>168275</xdr:rowOff>
    </xdr:from>
    <xdr:to>
      <xdr:col>77</xdr:col>
      <xdr:colOff>95250</xdr:colOff>
      <xdr:row>38</xdr:row>
      <xdr:rowOff>98425</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6129000" y="651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83202</xdr:rowOff>
    </xdr:from>
    <xdr:ext cx="7366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5798800" y="65983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37</xdr:row>
      <xdr:rowOff>67733</xdr:rowOff>
    </xdr:from>
    <xdr:to>
      <xdr:col>73</xdr:col>
      <xdr:colOff>44450</xdr:colOff>
      <xdr:row>37</xdr:row>
      <xdr:rowOff>169334</xdr:rowOff>
    </xdr:to>
    <xdr:sp macro="" textlink="">
      <xdr:nvSpPr>
        <xdr:cNvPr id="407" name="楕円 406">
          <a:extLst>
            <a:ext uri="{FF2B5EF4-FFF2-40B4-BE49-F238E27FC236}">
              <a16:creationId xmlns:a16="http://schemas.microsoft.com/office/drawing/2014/main" id="{00000000-0008-0000-0300-000097010000}"/>
            </a:ext>
          </a:extLst>
        </xdr:cNvPr>
        <xdr:cNvSpPr/>
      </xdr:nvSpPr>
      <xdr:spPr>
        <a:xfrm>
          <a:off x="15240000" y="641138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154110</xdr:rowOff>
    </xdr:from>
    <xdr:ext cx="7620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4909800" y="6497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37</xdr:row>
      <xdr:rowOff>47625</xdr:rowOff>
    </xdr:from>
    <xdr:to>
      <xdr:col>68</xdr:col>
      <xdr:colOff>203200</xdr:colOff>
      <xdr:row>37</xdr:row>
      <xdr:rowOff>149225</xdr:rowOff>
    </xdr:to>
    <xdr:sp macro="" textlink="">
      <xdr:nvSpPr>
        <xdr:cNvPr id="409" name="楕円 408">
          <a:extLst>
            <a:ext uri="{FF2B5EF4-FFF2-40B4-BE49-F238E27FC236}">
              <a16:creationId xmlns:a16="http://schemas.microsoft.com/office/drawing/2014/main" id="{00000000-0008-0000-0300-000099010000}"/>
            </a:ext>
          </a:extLst>
        </xdr:cNvPr>
        <xdr:cNvSpPr/>
      </xdr:nvSpPr>
      <xdr:spPr>
        <a:xfrm>
          <a:off x="14351000" y="6391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134002</xdr:rowOff>
    </xdr:from>
    <xdr:ext cx="762000" cy="259045"/>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4020800" y="647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37</xdr:row>
      <xdr:rowOff>47625</xdr:rowOff>
    </xdr:from>
    <xdr:to>
      <xdr:col>64</xdr:col>
      <xdr:colOff>152400</xdr:colOff>
      <xdr:row>37</xdr:row>
      <xdr:rowOff>149225</xdr:rowOff>
    </xdr:to>
    <xdr:sp macro="" textlink="">
      <xdr:nvSpPr>
        <xdr:cNvPr id="411" name="楕円 410">
          <a:extLst>
            <a:ext uri="{FF2B5EF4-FFF2-40B4-BE49-F238E27FC236}">
              <a16:creationId xmlns:a16="http://schemas.microsoft.com/office/drawing/2014/main" id="{00000000-0008-0000-0300-00009B010000}"/>
            </a:ext>
          </a:extLst>
        </xdr:cNvPr>
        <xdr:cNvSpPr/>
      </xdr:nvSpPr>
      <xdr:spPr>
        <a:xfrm>
          <a:off x="13462000" y="6391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134002</xdr:rowOff>
    </xdr:from>
    <xdr:ext cx="762000" cy="259045"/>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3131800" y="647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4" name="テキスト ボックス 413">
          <a:extLst>
            <a:ext uri="{FF2B5EF4-FFF2-40B4-BE49-F238E27FC236}">
              <a16:creationId xmlns:a16="http://schemas.microsoft.com/office/drawing/2014/main" id="{00000000-0008-0000-0300-00009E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特別区債の現在高や退職手当の負担見込額など将来の負担額に対し、基金残高や地方交付税において基準財政需要額に算入される減税補てん債等の現在高など、充当可能な財源の合計が上回ったため、将来負担比率は、比率なしとなっている。</a:t>
          </a:r>
          <a:endParaRPr lang="ja-JP" altLang="ja-JP" sz="1300">
            <a:effectLst/>
          </a:endParaRPr>
        </a:p>
      </xdr:txBody>
    </xdr:sp>
    <xdr:clientData/>
  </xdr:twoCellAnchor>
  <xdr:oneCellAnchor>
    <xdr:from>
      <xdr:col>61</xdr:col>
      <xdr:colOff>6350</xdr:colOff>
      <xdr:row>10</xdr:row>
      <xdr:rowOff>63500</xdr:rowOff>
    </xdr:from>
    <xdr:ext cx="298543" cy="225703"/>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a:extLst>
            <a:ext uri="{FF2B5EF4-FFF2-40B4-BE49-F238E27FC236}">
              <a16:creationId xmlns:a16="http://schemas.microsoft.com/office/drawing/2014/main" id="{00000000-0008-0000-0300-0000B0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18</xdr:row>
      <xdr:rowOff>88900</xdr:rowOff>
    </xdr:from>
    <xdr:to>
      <xdr:col>81</xdr:col>
      <xdr:colOff>44450</xdr:colOff>
      <xdr:row>18</xdr:row>
      <xdr:rowOff>88900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7018000" y="3175000"/>
          <a:ext cx="0" cy="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18</xdr:row>
      <xdr:rowOff>124477</xdr:rowOff>
    </xdr:from>
    <xdr:ext cx="762000" cy="259045"/>
    <xdr:sp macro="" textlink="">
      <xdr:nvSpPr>
        <xdr:cNvPr id="434" name="将来負担の状況最小値テキスト">
          <a:extLst>
            <a:ext uri="{FF2B5EF4-FFF2-40B4-BE49-F238E27FC236}">
              <a16:creationId xmlns:a16="http://schemas.microsoft.com/office/drawing/2014/main" id="{00000000-0008-0000-0300-0000B2010000}"/>
            </a:ext>
          </a:extLst>
        </xdr:cNvPr>
        <xdr:cNvSpPr txBox="1"/>
      </xdr:nvSpPr>
      <xdr:spPr>
        <a:xfrm>
          <a:off x="17106900" y="321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18</xdr:row>
      <xdr:rowOff>88900</xdr:rowOff>
    </xdr:from>
    <xdr:to>
      <xdr:col>81</xdr:col>
      <xdr:colOff>133350</xdr:colOff>
      <xdr:row>18</xdr:row>
      <xdr:rowOff>88900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317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16</xdr:row>
      <xdr:rowOff>124477</xdr:rowOff>
    </xdr:from>
    <xdr:ext cx="762000" cy="259045"/>
    <xdr:sp macro="" textlink="">
      <xdr:nvSpPr>
        <xdr:cNvPr id="436" name="将来負担の状況最大値テキスト">
          <a:extLst>
            <a:ext uri="{FF2B5EF4-FFF2-40B4-BE49-F238E27FC236}">
              <a16:creationId xmlns:a16="http://schemas.microsoft.com/office/drawing/2014/main" id="{00000000-0008-0000-0300-0000B4010000}"/>
            </a:ext>
          </a:extLst>
        </xdr:cNvPr>
        <xdr:cNvSpPr txBox="1"/>
      </xdr:nvSpPr>
      <xdr:spPr>
        <a:xfrm>
          <a:off x="171069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18</xdr:row>
      <xdr:rowOff>88900</xdr:rowOff>
    </xdr:from>
    <xdr:to>
      <xdr:col>81</xdr:col>
      <xdr:colOff>133350</xdr:colOff>
      <xdr:row>18</xdr:row>
      <xdr:rowOff>88900</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317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18</xdr:row>
      <xdr:rowOff>10177</xdr:rowOff>
    </xdr:from>
    <xdr:ext cx="762000" cy="259045"/>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7106900" y="309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38100</xdr:rowOff>
    </xdr:from>
    <xdr:to>
      <xdr:col>81</xdr:col>
      <xdr:colOff>95250</xdr:colOff>
      <xdr:row>18</xdr:row>
      <xdr:rowOff>139700</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9672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18</xdr:row>
      <xdr:rowOff>38100</xdr:rowOff>
    </xdr:from>
    <xdr:to>
      <xdr:col>77</xdr:col>
      <xdr:colOff>95250</xdr:colOff>
      <xdr:row>18</xdr:row>
      <xdr:rowOff>139700</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129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149877</xdr:rowOff>
    </xdr:from>
    <xdr:ext cx="7366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5798800" y="289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18</xdr:row>
      <xdr:rowOff>38100</xdr:rowOff>
    </xdr:from>
    <xdr:to>
      <xdr:col>73</xdr:col>
      <xdr:colOff>44450</xdr:colOff>
      <xdr:row>18</xdr:row>
      <xdr:rowOff>139700</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5240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149877</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4909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38100</xdr:rowOff>
    </xdr:from>
    <xdr:to>
      <xdr:col>68</xdr:col>
      <xdr:colOff>203200</xdr:colOff>
      <xdr:row>18</xdr:row>
      <xdr:rowOff>139700</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4351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149877</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020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38100</xdr:rowOff>
    </xdr:from>
    <xdr:to>
      <xdr:col>64</xdr:col>
      <xdr:colOff>152400</xdr:colOff>
      <xdr:row>18</xdr:row>
      <xdr:rowOff>139700</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3462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149877</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3131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東京都台東区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216,084
195,752
10.11
130,653,037
121,936,650
8,515,936
66,003,589
11,514,041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b="0" i="0" baseline="0">
              <a:solidFill>
                <a:schemeClr val="dk1"/>
              </a:solidFill>
              <a:effectLst/>
              <a:latin typeface="+mn-lt"/>
              <a:ea typeface="+mn-ea"/>
              <a:cs typeface="+mn-cs"/>
            </a:rPr>
            <a:t>　人件費に係る経常収支比率は、前年度と比較し</a:t>
          </a:r>
          <a:r>
            <a:rPr kumimoji="1" lang="ja-JP" altLang="en-US" sz="1300" b="0" i="0" baseline="0">
              <a:solidFill>
                <a:schemeClr val="dk1"/>
              </a:solidFill>
              <a:effectLst/>
              <a:latin typeface="+mn-lt"/>
              <a:ea typeface="+mn-ea"/>
              <a:cs typeface="+mn-cs"/>
            </a:rPr>
            <a:t>０</a:t>
          </a:r>
          <a:r>
            <a:rPr kumimoji="1" lang="ja-JP" altLang="ja-JP" sz="1300" b="0" i="0" baseline="0">
              <a:solidFill>
                <a:schemeClr val="dk1"/>
              </a:solidFill>
              <a:effectLst/>
              <a:latin typeface="+mn-lt"/>
              <a:ea typeface="+mn-ea"/>
              <a:cs typeface="+mn-cs"/>
            </a:rPr>
            <a:t>．</a:t>
          </a:r>
          <a:r>
            <a:rPr kumimoji="1" lang="ja-JP" altLang="en-US" sz="1300" b="0" i="0" baseline="0">
              <a:solidFill>
                <a:schemeClr val="dk1"/>
              </a:solidFill>
              <a:effectLst/>
              <a:latin typeface="+mn-lt"/>
              <a:ea typeface="+mn-ea"/>
              <a:cs typeface="+mn-cs"/>
            </a:rPr>
            <a:t>８</a:t>
          </a:r>
          <a:r>
            <a:rPr kumimoji="1" lang="ja-JP" altLang="ja-JP" sz="1300" b="0" i="0" baseline="0">
              <a:solidFill>
                <a:schemeClr val="dk1"/>
              </a:solidFill>
              <a:effectLst/>
              <a:latin typeface="+mn-lt"/>
              <a:ea typeface="+mn-ea"/>
              <a:cs typeface="+mn-cs"/>
            </a:rPr>
            <a:t>ポイント</a:t>
          </a:r>
          <a:r>
            <a:rPr kumimoji="1" lang="ja-JP" altLang="en-US" sz="1300" b="0" i="0" baseline="0">
              <a:solidFill>
                <a:schemeClr val="dk1"/>
              </a:solidFill>
              <a:effectLst/>
              <a:latin typeface="+mn-lt"/>
              <a:ea typeface="+mn-ea"/>
              <a:cs typeface="+mn-cs"/>
            </a:rPr>
            <a:t>上昇</a:t>
          </a:r>
          <a:r>
            <a:rPr kumimoji="1" lang="ja-JP" altLang="ja-JP" sz="1300" b="0" i="0" baseline="0">
              <a:solidFill>
                <a:schemeClr val="dk1"/>
              </a:solidFill>
              <a:effectLst/>
              <a:latin typeface="+mn-lt"/>
              <a:ea typeface="+mn-ea"/>
              <a:cs typeface="+mn-cs"/>
            </a:rPr>
            <a:t>しているが、２３区の平均値との比較では５．</a:t>
          </a:r>
          <a:r>
            <a:rPr kumimoji="1" lang="ja-JP" altLang="en-US" sz="1300" b="0" i="0" baseline="0">
              <a:solidFill>
                <a:schemeClr val="dk1"/>
              </a:solidFill>
              <a:effectLst/>
              <a:latin typeface="+mn-lt"/>
              <a:ea typeface="+mn-ea"/>
              <a:cs typeface="+mn-cs"/>
            </a:rPr>
            <a:t>１</a:t>
          </a:r>
          <a:r>
            <a:rPr kumimoji="1" lang="ja-JP" altLang="ja-JP" sz="1300" b="0" i="0" baseline="0">
              <a:solidFill>
                <a:schemeClr val="dk1"/>
              </a:solidFill>
              <a:effectLst/>
              <a:latin typeface="+mn-lt"/>
              <a:ea typeface="+mn-ea"/>
              <a:cs typeface="+mn-cs"/>
            </a:rPr>
            <a:t>ポイント上回っている。今後も引き続き、職員の定員適正化や適正な給与水準の維持に努めていく。</a:t>
          </a:r>
          <a:endParaRPr lang="ja-JP" altLang="ja-JP" sz="13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69850</xdr:rowOff>
    </xdr:from>
    <xdr:to>
      <xdr:col>26</xdr:col>
      <xdr:colOff>184150</xdr:colOff>
      <xdr:row>42</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127000</xdr:rowOff>
    </xdr:from>
    <xdr:to>
      <xdr:col>26</xdr:col>
      <xdr:colOff>184150</xdr:colOff>
      <xdr:row>40</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12700</xdr:rowOff>
    </xdr:from>
    <xdr:to>
      <xdr:col>26</xdr:col>
      <xdr:colOff>184150</xdr:colOff>
      <xdr:row>39</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127000</xdr:rowOff>
    </xdr:from>
    <xdr:to>
      <xdr:col>26</xdr:col>
      <xdr:colOff>184150</xdr:colOff>
      <xdr:row>35</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12700</xdr:rowOff>
    </xdr:from>
    <xdr:to>
      <xdr:col>26</xdr:col>
      <xdr:colOff>184150</xdr:colOff>
      <xdr:row>34</xdr:row>
      <xdr:rowOff>12700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41927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69850</xdr:rowOff>
    </xdr:from>
    <xdr:to>
      <xdr:col>26</xdr:col>
      <xdr:colOff>184150</xdr:colOff>
      <xdr:row>32</xdr:row>
      <xdr:rowOff>69850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99077</xdr:rowOff>
    </xdr:from>
    <xdr:ext cx="508000" cy="259045"/>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2" name="直線コネクタ 61">
          <a:extLst>
            <a:ext uri="{FF2B5EF4-FFF2-40B4-BE49-F238E27FC236}">
              <a16:creationId xmlns:a16="http://schemas.microsoft.com/office/drawing/2014/main" id="{00000000-0008-0000-0400-00003E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3" name="テキスト ボックス 62">
          <a:extLst>
            <a:ext uri="{FF2B5EF4-FFF2-40B4-BE49-F238E27FC236}">
              <a16:creationId xmlns:a16="http://schemas.microsoft.com/office/drawing/2014/main" id="{00000000-0008-0000-0400-00003F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4" name="人件費グラフ枠">
          <a:extLst>
            <a:ext uri="{FF2B5EF4-FFF2-40B4-BE49-F238E27FC236}">
              <a16:creationId xmlns:a16="http://schemas.microsoft.com/office/drawing/2014/main" id="{00000000-0008-0000-0400-000040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69850</xdr:rowOff>
    </xdr:from>
    <xdr:to>
      <xdr:col>24</xdr:col>
      <xdr:colOff>25400</xdr:colOff>
      <xdr:row>41</xdr:row>
      <xdr:rowOff>60325</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flipV="1">
          <a:off x="4826000" y="5727700"/>
          <a:ext cx="0" cy="13620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32402</xdr:rowOff>
    </xdr:from>
    <xdr:ext cx="762000" cy="259045"/>
    <xdr:sp macro="" textlink="">
      <xdr:nvSpPr>
        <xdr:cNvPr id="66" name="人件費最小値テキスト">
          <a:extLst>
            <a:ext uri="{FF2B5EF4-FFF2-40B4-BE49-F238E27FC236}">
              <a16:creationId xmlns:a16="http://schemas.microsoft.com/office/drawing/2014/main" id="{00000000-0008-0000-0400-000042000000}"/>
            </a:ext>
          </a:extLst>
        </xdr:cNvPr>
        <xdr:cNvSpPr txBox="1"/>
      </xdr:nvSpPr>
      <xdr:spPr>
        <a:xfrm>
          <a:off x="4914900" y="7061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60325</xdr:rowOff>
    </xdr:from>
    <xdr:to>
      <xdr:col>24</xdr:col>
      <xdr:colOff>114300</xdr:colOff>
      <xdr:row>41</xdr:row>
      <xdr:rowOff>60325</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4737100" y="7089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156227</xdr:rowOff>
    </xdr:from>
    <xdr:ext cx="762000" cy="259045"/>
    <xdr:sp macro="" textlink="">
      <xdr:nvSpPr>
        <xdr:cNvPr id="68" name="人件費最大値テキスト">
          <a:extLst>
            <a:ext uri="{FF2B5EF4-FFF2-40B4-BE49-F238E27FC236}">
              <a16:creationId xmlns:a16="http://schemas.microsoft.com/office/drawing/2014/main" id="{00000000-0008-0000-0400-000044000000}"/>
            </a:ext>
          </a:extLst>
        </xdr:cNvPr>
        <xdr:cNvSpPr txBox="1"/>
      </xdr:nvSpPr>
      <xdr:spPr>
        <a:xfrm>
          <a:off x="4914900" y="547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69850</xdr:rowOff>
    </xdr:from>
    <xdr:to>
      <xdr:col>24</xdr:col>
      <xdr:colOff>114300</xdr:colOff>
      <xdr:row>33</xdr:row>
      <xdr:rowOff>69850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4737100" y="5727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39</xdr:row>
      <xdr:rowOff>88900</xdr:rowOff>
    </xdr:from>
    <xdr:to>
      <xdr:col>24</xdr:col>
      <xdr:colOff>25400</xdr:colOff>
      <xdr:row>39</xdr:row>
      <xdr:rowOff>165100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3987800" y="677545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159402</xdr:rowOff>
    </xdr:from>
    <xdr:ext cx="762000" cy="259045"/>
    <xdr:sp macro="" textlink="">
      <xdr:nvSpPr>
        <xdr:cNvPr id="71" name="人件費平均値テキスト">
          <a:extLst>
            <a:ext uri="{FF2B5EF4-FFF2-40B4-BE49-F238E27FC236}">
              <a16:creationId xmlns:a16="http://schemas.microsoft.com/office/drawing/2014/main" id="{00000000-0008-0000-0400-000047000000}"/>
            </a:ext>
          </a:extLst>
        </xdr:cNvPr>
        <xdr:cNvSpPr txBox="1"/>
      </xdr:nvSpPr>
      <xdr:spPr>
        <a:xfrm>
          <a:off x="4914900" y="61601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142875</xdr:rowOff>
    </xdr:from>
    <xdr:to>
      <xdr:col>24</xdr:col>
      <xdr:colOff>76200</xdr:colOff>
      <xdr:row>37</xdr:row>
      <xdr:rowOff>73025</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4775200" y="6315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39</xdr:row>
      <xdr:rowOff>88900</xdr:rowOff>
    </xdr:from>
    <xdr:to>
      <xdr:col>19</xdr:col>
      <xdr:colOff>187325</xdr:colOff>
      <xdr:row>40</xdr:row>
      <xdr:rowOff>22225</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3098800" y="6775450"/>
          <a:ext cx="889000" cy="10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28575</xdr:rowOff>
    </xdr:from>
    <xdr:to>
      <xdr:col>20</xdr:col>
      <xdr:colOff>38100</xdr:colOff>
      <xdr:row>36</xdr:row>
      <xdr:rowOff>130175</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3937000" y="6200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140352</xdr:rowOff>
    </xdr:from>
    <xdr:ext cx="7366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3606800" y="59696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40</xdr:row>
      <xdr:rowOff>22225</xdr:rowOff>
    </xdr:from>
    <xdr:to>
      <xdr:col>15</xdr:col>
      <xdr:colOff>98425</xdr:colOff>
      <xdr:row>40</xdr:row>
      <xdr:rowOff>50800</xdr:rowOff>
    </xdr:to>
    <xdr:cxnSp macro="">
      <xdr:nvCxnSpPr>
        <xdr:cNvPr id="76" name="直線コネクタ 75">
          <a:extLst>
            <a:ext uri="{FF2B5EF4-FFF2-40B4-BE49-F238E27FC236}">
              <a16:creationId xmlns:a16="http://schemas.microsoft.com/office/drawing/2014/main" id="{00000000-0008-0000-0400-00004C000000}"/>
            </a:ext>
          </a:extLst>
        </xdr:cNvPr>
        <xdr:cNvCxnSpPr/>
      </xdr:nvCxnSpPr>
      <xdr:spPr>
        <a:xfrm flipV="1">
          <a:off x="2209800" y="688022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152400</xdr:rowOff>
    </xdr:from>
    <xdr:to>
      <xdr:col>15</xdr:col>
      <xdr:colOff>149225</xdr:colOff>
      <xdr:row>37</xdr:row>
      <xdr:rowOff>82550</xdr:rowOff>
    </xdr:to>
    <xdr:sp macro="" textlink="">
      <xdr:nvSpPr>
        <xdr:cNvPr id="77" name="フローチャート: 判断 76">
          <a:extLst>
            <a:ext uri="{FF2B5EF4-FFF2-40B4-BE49-F238E27FC236}">
              <a16:creationId xmlns:a16="http://schemas.microsoft.com/office/drawing/2014/main" id="{00000000-0008-0000-0400-00004D000000}"/>
            </a:ext>
          </a:extLst>
        </xdr:cNvPr>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92727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2717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40</xdr:row>
      <xdr:rowOff>50800</xdr:rowOff>
    </xdr:from>
    <xdr:to>
      <xdr:col>11</xdr:col>
      <xdr:colOff>9525</xdr:colOff>
      <xdr:row>41</xdr:row>
      <xdr:rowOff>22225</xdr:rowOff>
    </xdr:to>
    <xdr:cxnSp macro="">
      <xdr:nvCxnSpPr>
        <xdr:cNvPr id="79" name="直線コネクタ 78">
          <a:extLst>
            <a:ext uri="{FF2B5EF4-FFF2-40B4-BE49-F238E27FC236}">
              <a16:creationId xmlns:a16="http://schemas.microsoft.com/office/drawing/2014/main" id="{00000000-0008-0000-0400-00004F000000}"/>
            </a:ext>
          </a:extLst>
        </xdr:cNvPr>
        <xdr:cNvCxnSpPr/>
      </xdr:nvCxnSpPr>
      <xdr:spPr>
        <a:xfrm flipV="1">
          <a:off x="1320800" y="6908800"/>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37</xdr:row>
      <xdr:rowOff>95250</xdr:rowOff>
    </xdr:from>
    <xdr:to>
      <xdr:col>11</xdr:col>
      <xdr:colOff>60325</xdr:colOff>
      <xdr:row>38</xdr:row>
      <xdr:rowOff>25400</xdr:rowOff>
    </xdr:to>
    <xdr:sp macro="" textlink="">
      <xdr:nvSpPr>
        <xdr:cNvPr id="80" name="フローチャート: 判断 79">
          <a:extLst>
            <a:ext uri="{FF2B5EF4-FFF2-40B4-BE49-F238E27FC236}">
              <a16:creationId xmlns:a16="http://schemas.microsoft.com/office/drawing/2014/main" id="{00000000-0008-0000-0400-000050000000}"/>
            </a:ext>
          </a:extLst>
        </xdr:cNvPr>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35577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828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66675</xdr:rowOff>
    </xdr:from>
    <xdr:to>
      <xdr:col>6</xdr:col>
      <xdr:colOff>171450</xdr:colOff>
      <xdr:row>38</xdr:row>
      <xdr:rowOff>168275</xdr:rowOff>
    </xdr:to>
    <xdr:sp macro="" textlink="">
      <xdr:nvSpPr>
        <xdr:cNvPr id="82" name="フローチャート: 判断 81">
          <a:extLst>
            <a:ext uri="{FF2B5EF4-FFF2-40B4-BE49-F238E27FC236}">
              <a16:creationId xmlns:a16="http://schemas.microsoft.com/office/drawing/2014/main" id="{00000000-0008-0000-0400-000052000000}"/>
            </a:ext>
          </a:extLst>
        </xdr:cNvPr>
        <xdr:cNvSpPr/>
      </xdr:nvSpPr>
      <xdr:spPr>
        <a:xfrm>
          <a:off x="1270000" y="6581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7002</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939800" y="635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7" name="テキスト ボックス 86">
          <a:extLst>
            <a:ext uri="{FF2B5EF4-FFF2-40B4-BE49-F238E27FC236}">
              <a16:creationId xmlns:a16="http://schemas.microsoft.com/office/drawing/2014/main" id="{00000000-0008-0000-0400-000057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39</xdr:row>
      <xdr:rowOff>114300</xdr:rowOff>
    </xdr:from>
    <xdr:to>
      <xdr:col>24</xdr:col>
      <xdr:colOff>76200</xdr:colOff>
      <xdr:row>40</xdr:row>
      <xdr:rowOff>44450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4775200" y="6800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39</xdr:row>
      <xdr:rowOff>86377</xdr:rowOff>
    </xdr:from>
    <xdr:ext cx="762000" cy="259045"/>
    <xdr:sp macro="" textlink="">
      <xdr:nvSpPr>
        <xdr:cNvPr id="90" name="人件費該当値テキスト">
          <a:extLst>
            <a:ext uri="{FF2B5EF4-FFF2-40B4-BE49-F238E27FC236}">
              <a16:creationId xmlns:a16="http://schemas.microsoft.com/office/drawing/2014/main" id="{00000000-0008-0000-0400-00005A000000}"/>
            </a:ext>
          </a:extLst>
        </xdr:cNvPr>
        <xdr:cNvSpPr txBox="1"/>
      </xdr:nvSpPr>
      <xdr:spPr>
        <a:xfrm>
          <a:off x="4914900" y="677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39</xdr:row>
      <xdr:rowOff>38100</xdr:rowOff>
    </xdr:from>
    <xdr:to>
      <xdr:col>20</xdr:col>
      <xdr:colOff>38100</xdr:colOff>
      <xdr:row>39</xdr:row>
      <xdr:rowOff>139700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3937000" y="672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124477</xdr:rowOff>
    </xdr:from>
    <xdr:ext cx="7366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3606800" y="6811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39</xdr:row>
      <xdr:rowOff>142875</xdr:rowOff>
    </xdr:from>
    <xdr:to>
      <xdr:col>15</xdr:col>
      <xdr:colOff>149225</xdr:colOff>
      <xdr:row>40</xdr:row>
      <xdr:rowOff>73025</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3048000" y="6829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40</xdr:row>
      <xdr:rowOff>57802</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2717800" y="6915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40</xdr:row>
      <xdr:rowOff>0</xdr:rowOff>
    </xdr:from>
    <xdr:to>
      <xdr:col>11</xdr:col>
      <xdr:colOff>60325</xdr:colOff>
      <xdr:row>40</xdr:row>
      <xdr:rowOff>101600</xdr:rowOff>
    </xdr:to>
    <xdr:sp macro="" textlink="">
      <xdr:nvSpPr>
        <xdr:cNvPr id="95" name="楕円 94">
          <a:extLst>
            <a:ext uri="{FF2B5EF4-FFF2-40B4-BE49-F238E27FC236}">
              <a16:creationId xmlns:a16="http://schemas.microsoft.com/office/drawing/2014/main" id="{00000000-0008-0000-0400-00005F000000}"/>
            </a:ext>
          </a:extLst>
        </xdr:cNvPr>
        <xdr:cNvSpPr/>
      </xdr:nvSpPr>
      <xdr:spPr>
        <a:xfrm>
          <a:off x="2159000" y="685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40</xdr:row>
      <xdr:rowOff>86377</xdr:rowOff>
    </xdr:from>
    <xdr:ext cx="762000" cy="259045"/>
    <xdr:sp macro="" textlink="">
      <xdr:nvSpPr>
        <xdr:cNvPr id="96" name="テキスト ボックス 95">
          <a:extLst>
            <a:ext uri="{FF2B5EF4-FFF2-40B4-BE49-F238E27FC236}">
              <a16:creationId xmlns:a16="http://schemas.microsoft.com/office/drawing/2014/main" id="{00000000-0008-0000-0400-000060000000}"/>
            </a:ext>
          </a:extLst>
        </xdr:cNvPr>
        <xdr:cNvSpPr txBox="1"/>
      </xdr:nvSpPr>
      <xdr:spPr>
        <a:xfrm>
          <a:off x="1828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40</xdr:row>
      <xdr:rowOff>142875</xdr:rowOff>
    </xdr:from>
    <xdr:to>
      <xdr:col>6</xdr:col>
      <xdr:colOff>171450</xdr:colOff>
      <xdr:row>41</xdr:row>
      <xdr:rowOff>73025</xdr:rowOff>
    </xdr:to>
    <xdr:sp macro="" textlink="">
      <xdr:nvSpPr>
        <xdr:cNvPr id="97" name="楕円 96">
          <a:extLst>
            <a:ext uri="{FF2B5EF4-FFF2-40B4-BE49-F238E27FC236}">
              <a16:creationId xmlns:a16="http://schemas.microsoft.com/office/drawing/2014/main" id="{00000000-0008-0000-0400-000061000000}"/>
            </a:ext>
          </a:extLst>
        </xdr:cNvPr>
        <xdr:cNvSpPr/>
      </xdr:nvSpPr>
      <xdr:spPr>
        <a:xfrm>
          <a:off x="1270000" y="7000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41</xdr:row>
      <xdr:rowOff>57802</xdr:rowOff>
    </xdr:from>
    <xdr:ext cx="762000" cy="259045"/>
    <xdr:sp macro="" textlink="">
      <xdr:nvSpPr>
        <xdr:cNvPr id="98" name="テキスト ボックス 97">
          <a:extLst>
            <a:ext uri="{FF2B5EF4-FFF2-40B4-BE49-F238E27FC236}">
              <a16:creationId xmlns:a16="http://schemas.microsoft.com/office/drawing/2014/main" id="{00000000-0008-0000-0400-000062000000}"/>
            </a:ext>
          </a:extLst>
        </xdr:cNvPr>
        <xdr:cNvSpPr txBox="1"/>
      </xdr:nvSpPr>
      <xdr:spPr>
        <a:xfrm>
          <a:off x="939800" y="7087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5" name="正方形/長方形 104">
          <a:extLst>
            <a:ext uri="{FF2B5EF4-FFF2-40B4-BE49-F238E27FC236}">
              <a16:creationId xmlns:a16="http://schemas.microsoft.com/office/drawing/2014/main" id="{00000000-0008-0000-0400-000069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6" name="正方形/長方形 105">
          <a:extLst>
            <a:ext uri="{FF2B5EF4-FFF2-40B4-BE49-F238E27FC236}">
              <a16:creationId xmlns:a16="http://schemas.microsoft.com/office/drawing/2014/main" id="{00000000-0008-0000-0400-00006A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7" name="正方形/長方形 106">
          <a:extLst>
            <a:ext uri="{FF2B5EF4-FFF2-40B4-BE49-F238E27FC236}">
              <a16:creationId xmlns:a16="http://schemas.microsoft.com/office/drawing/2014/main" id="{00000000-0008-0000-0400-00006B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8" name="正方形/長方形 107">
          <a:extLst>
            <a:ext uri="{FF2B5EF4-FFF2-40B4-BE49-F238E27FC236}">
              <a16:creationId xmlns:a16="http://schemas.microsoft.com/office/drawing/2014/main" id="{00000000-0008-0000-0400-00006C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9" name="テキスト ボックス 108">
          <a:extLst>
            <a:ext uri="{FF2B5EF4-FFF2-40B4-BE49-F238E27FC236}">
              <a16:creationId xmlns:a16="http://schemas.microsoft.com/office/drawing/2014/main" id="{00000000-0008-0000-0400-00006D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物件費に係る経常収支比率は、前年度と比較し０．</a:t>
          </a:r>
          <a:r>
            <a:rPr kumimoji="1" lang="ja-JP" altLang="en-US" sz="1300">
              <a:solidFill>
                <a:schemeClr val="dk1"/>
              </a:solidFill>
              <a:effectLst/>
              <a:latin typeface="+mn-lt"/>
              <a:ea typeface="+mn-ea"/>
              <a:cs typeface="+mn-cs"/>
            </a:rPr>
            <a:t>４</a:t>
          </a:r>
          <a:r>
            <a:rPr kumimoji="1" lang="ja-JP" altLang="ja-JP" sz="1300">
              <a:solidFill>
                <a:schemeClr val="dk1"/>
              </a:solidFill>
              <a:effectLst/>
              <a:latin typeface="+mn-lt"/>
              <a:ea typeface="+mn-ea"/>
              <a:cs typeface="+mn-cs"/>
            </a:rPr>
            <a:t>ポイント上昇しており、２３区の平均値との比較では</a:t>
          </a:r>
          <a:r>
            <a:rPr kumimoji="1" lang="ja-JP" altLang="en-US" sz="1300">
              <a:solidFill>
                <a:schemeClr val="dk1"/>
              </a:solidFill>
              <a:effectLst/>
              <a:latin typeface="+mn-lt"/>
              <a:ea typeface="+mn-ea"/>
              <a:cs typeface="+mn-cs"/>
            </a:rPr>
            <a:t>２</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０</a:t>
          </a:r>
          <a:r>
            <a:rPr kumimoji="1" lang="ja-JP" altLang="ja-JP" sz="1300">
              <a:solidFill>
                <a:schemeClr val="dk1"/>
              </a:solidFill>
              <a:effectLst/>
              <a:latin typeface="+mn-lt"/>
              <a:ea typeface="+mn-ea"/>
              <a:cs typeface="+mn-cs"/>
            </a:rPr>
            <a:t>ポイント下回っている。施設などの維持管理経費や、消耗品、印刷製本費等の管理的経費については、</a:t>
          </a:r>
          <a:r>
            <a:rPr kumimoji="1" lang="ja-JP" altLang="en-US" sz="1300">
              <a:solidFill>
                <a:schemeClr val="dk1"/>
              </a:solidFill>
              <a:effectLst/>
              <a:latin typeface="+mn-lt"/>
              <a:ea typeface="+mn-ea"/>
              <a:cs typeface="+mn-cs"/>
            </a:rPr>
            <a:t>物価上昇等の影響を受ける中、</a:t>
          </a:r>
          <a:r>
            <a:rPr kumimoji="1" lang="ja-JP" altLang="ja-JP" sz="1300">
              <a:solidFill>
                <a:schemeClr val="dk1"/>
              </a:solidFill>
              <a:effectLst/>
              <a:latin typeface="+mn-lt"/>
              <a:ea typeface="+mn-ea"/>
              <a:cs typeface="+mn-cs"/>
            </a:rPr>
            <a:t>これまでも縮減に努めてきたが、今後も引き続き見直しを行っていく。</a:t>
          </a:r>
          <a:endParaRPr lang="ja-JP" altLang="ja-JP" sz="1300">
            <a:effectLst/>
          </a:endParaRPr>
        </a:p>
      </xdr:txBody>
    </xdr:sp>
    <xdr:clientData/>
  </xdr:twoCellAnchor>
  <xdr:oneCellAnchor>
    <xdr:from>
      <xdr:col>62</xdr:col>
      <xdr:colOff>6350</xdr:colOff>
      <xdr:row>9</xdr:row>
      <xdr:rowOff>107950</xdr:rowOff>
    </xdr:from>
    <xdr:ext cx="298543" cy="225703"/>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24" name="テキスト ボックス 123">
          <a:extLst>
            <a:ext uri="{FF2B5EF4-FFF2-40B4-BE49-F238E27FC236}">
              <a16:creationId xmlns:a16="http://schemas.microsoft.com/office/drawing/2014/main" id="{00000000-0008-0000-0400-00007C000000}"/>
            </a:ext>
          </a:extLst>
        </xdr:cNvPr>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7" name="物件費グラフ枠">
          <a:extLst>
            <a:ext uri="{FF2B5EF4-FFF2-40B4-BE49-F238E27FC236}">
              <a16:creationId xmlns:a16="http://schemas.microsoft.com/office/drawing/2014/main" id="{00000000-0008-0000-0400-00007F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29029</xdr:rowOff>
    </xdr:from>
    <xdr:to>
      <xdr:col>82</xdr:col>
      <xdr:colOff>107950</xdr:colOff>
      <xdr:row>21</xdr:row>
      <xdr:rowOff>102507</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flipV="1">
          <a:off x="16510000" y="2086429"/>
          <a:ext cx="0" cy="16165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74584</xdr:rowOff>
    </xdr:from>
    <xdr:ext cx="762000" cy="259045"/>
    <xdr:sp macro="" textlink="">
      <xdr:nvSpPr>
        <xdr:cNvPr id="129" name="物件費最小値テキスト">
          <a:extLst>
            <a:ext uri="{FF2B5EF4-FFF2-40B4-BE49-F238E27FC236}">
              <a16:creationId xmlns:a16="http://schemas.microsoft.com/office/drawing/2014/main" id="{00000000-0008-0000-0400-000081000000}"/>
            </a:ext>
          </a:extLst>
        </xdr:cNvPr>
        <xdr:cNvSpPr txBox="1"/>
      </xdr:nvSpPr>
      <xdr:spPr>
        <a:xfrm>
          <a:off x="16598900" y="367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102507</xdr:rowOff>
    </xdr:from>
    <xdr:to>
      <xdr:col>82</xdr:col>
      <xdr:colOff>196850</xdr:colOff>
      <xdr:row>21</xdr:row>
      <xdr:rowOff>102507</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6421100" y="3702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10</xdr:row>
      <xdr:rowOff>115406</xdr:rowOff>
    </xdr:from>
    <xdr:ext cx="762000" cy="259045"/>
    <xdr:sp macro="" textlink="">
      <xdr:nvSpPr>
        <xdr:cNvPr id="131" name="物件費最大値テキスト">
          <a:extLst>
            <a:ext uri="{FF2B5EF4-FFF2-40B4-BE49-F238E27FC236}">
              <a16:creationId xmlns:a16="http://schemas.microsoft.com/office/drawing/2014/main" id="{00000000-0008-0000-0400-000083000000}"/>
            </a:ext>
          </a:extLst>
        </xdr:cNvPr>
        <xdr:cNvSpPr txBox="1"/>
      </xdr:nvSpPr>
      <xdr:spPr>
        <a:xfrm>
          <a:off x="16598900" y="1829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29029</xdr:rowOff>
    </xdr:from>
    <xdr:to>
      <xdr:col>82</xdr:col>
      <xdr:colOff>196850</xdr:colOff>
      <xdr:row>12</xdr:row>
      <xdr:rowOff>29029</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6421100" y="2086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13</xdr:row>
      <xdr:rowOff>4536</xdr:rowOff>
    </xdr:from>
    <xdr:to>
      <xdr:col>82</xdr:col>
      <xdr:colOff>107950</xdr:colOff>
      <xdr:row>13</xdr:row>
      <xdr:rowOff>69850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5671800" y="2233386"/>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146248</xdr:rowOff>
    </xdr:from>
    <xdr:ext cx="762000" cy="259045"/>
    <xdr:sp macro="" textlink="">
      <xdr:nvSpPr>
        <xdr:cNvPr id="134" name="物件費平均値テキスト">
          <a:extLst>
            <a:ext uri="{FF2B5EF4-FFF2-40B4-BE49-F238E27FC236}">
              <a16:creationId xmlns:a16="http://schemas.microsoft.com/office/drawing/2014/main" id="{00000000-0008-0000-0400-000086000000}"/>
            </a:ext>
          </a:extLst>
        </xdr:cNvPr>
        <xdr:cNvSpPr txBox="1"/>
      </xdr:nvSpPr>
      <xdr:spPr>
        <a:xfrm>
          <a:off x="16598900" y="25465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2721</xdr:rowOff>
    </xdr:from>
    <xdr:to>
      <xdr:col>82</xdr:col>
      <xdr:colOff>158750</xdr:colOff>
      <xdr:row>15</xdr:row>
      <xdr:rowOff>104321</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6459200" y="257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12</xdr:row>
      <xdr:rowOff>159657</xdr:rowOff>
    </xdr:from>
    <xdr:to>
      <xdr:col>78</xdr:col>
      <xdr:colOff>69850</xdr:colOff>
      <xdr:row>13</xdr:row>
      <xdr:rowOff>4536</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a:off x="14782800" y="2217057"/>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14</xdr:row>
      <xdr:rowOff>92529</xdr:rowOff>
    </xdr:from>
    <xdr:to>
      <xdr:col>78</xdr:col>
      <xdr:colOff>120650</xdr:colOff>
      <xdr:row>15</xdr:row>
      <xdr:rowOff>22679</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5621000" y="2492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7456</xdr:rowOff>
    </xdr:from>
    <xdr:ext cx="7366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5290800" y="2579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12</xdr:row>
      <xdr:rowOff>78014</xdr:rowOff>
    </xdr:from>
    <xdr:to>
      <xdr:col>73</xdr:col>
      <xdr:colOff>180975</xdr:colOff>
      <xdr:row>12</xdr:row>
      <xdr:rowOff>159657</xdr:rowOff>
    </xdr:to>
    <xdr:cxnSp macro="">
      <xdr:nvCxnSpPr>
        <xdr:cNvPr id="139" name="直線コネクタ 138">
          <a:extLst>
            <a:ext uri="{FF2B5EF4-FFF2-40B4-BE49-F238E27FC236}">
              <a16:creationId xmlns:a16="http://schemas.microsoft.com/office/drawing/2014/main" id="{00000000-0008-0000-0400-00008B000000}"/>
            </a:ext>
          </a:extLst>
        </xdr:cNvPr>
        <xdr:cNvCxnSpPr/>
      </xdr:nvCxnSpPr>
      <xdr:spPr>
        <a:xfrm>
          <a:off x="13893800" y="2135414"/>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13</xdr:row>
      <xdr:rowOff>166007</xdr:rowOff>
    </xdr:from>
    <xdr:to>
      <xdr:col>74</xdr:col>
      <xdr:colOff>31750</xdr:colOff>
      <xdr:row>14</xdr:row>
      <xdr:rowOff>96157</xdr:rowOff>
    </xdr:to>
    <xdr:sp macro="" textlink="">
      <xdr:nvSpPr>
        <xdr:cNvPr id="140" name="フローチャート: 判断 139">
          <a:extLst>
            <a:ext uri="{FF2B5EF4-FFF2-40B4-BE49-F238E27FC236}">
              <a16:creationId xmlns:a16="http://schemas.microsoft.com/office/drawing/2014/main" id="{00000000-0008-0000-0400-00008C000000}"/>
            </a:ext>
          </a:extLst>
        </xdr:cNvPr>
        <xdr:cNvSpPr/>
      </xdr:nvSpPr>
      <xdr:spPr>
        <a:xfrm>
          <a:off x="14732000" y="239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80934</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401800" y="2481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12</xdr:row>
      <xdr:rowOff>78014</xdr:rowOff>
    </xdr:from>
    <xdr:to>
      <xdr:col>69</xdr:col>
      <xdr:colOff>92075</xdr:colOff>
      <xdr:row>13</xdr:row>
      <xdr:rowOff>167821</xdr:rowOff>
    </xdr:to>
    <xdr:cxnSp macro="">
      <xdr:nvCxnSpPr>
        <xdr:cNvPr id="142" name="直線コネクタ 141">
          <a:extLst>
            <a:ext uri="{FF2B5EF4-FFF2-40B4-BE49-F238E27FC236}">
              <a16:creationId xmlns:a16="http://schemas.microsoft.com/office/drawing/2014/main" id="{00000000-0008-0000-0400-00008E000000}"/>
            </a:ext>
          </a:extLst>
        </xdr:cNvPr>
        <xdr:cNvCxnSpPr/>
      </xdr:nvCxnSpPr>
      <xdr:spPr>
        <a:xfrm flipV="1">
          <a:off x="13004800" y="2135414"/>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13</xdr:row>
      <xdr:rowOff>117021</xdr:rowOff>
    </xdr:from>
    <xdr:to>
      <xdr:col>69</xdr:col>
      <xdr:colOff>142875</xdr:colOff>
      <xdr:row>14</xdr:row>
      <xdr:rowOff>47171</xdr:rowOff>
    </xdr:to>
    <xdr:sp macro="" textlink="">
      <xdr:nvSpPr>
        <xdr:cNvPr id="143" name="フローチャート: 判断 142">
          <a:extLst>
            <a:ext uri="{FF2B5EF4-FFF2-40B4-BE49-F238E27FC236}">
              <a16:creationId xmlns:a16="http://schemas.microsoft.com/office/drawing/2014/main" id="{00000000-0008-0000-0400-00008F000000}"/>
            </a:ext>
          </a:extLst>
        </xdr:cNvPr>
        <xdr:cNvSpPr/>
      </xdr:nvSpPr>
      <xdr:spPr>
        <a:xfrm>
          <a:off x="13843000" y="2345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31948</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512800" y="2432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27214</xdr:rowOff>
    </xdr:from>
    <xdr:to>
      <xdr:col>65</xdr:col>
      <xdr:colOff>53975</xdr:colOff>
      <xdr:row>14</xdr:row>
      <xdr:rowOff>128814</xdr:rowOff>
    </xdr:to>
    <xdr:sp macro="" textlink="">
      <xdr:nvSpPr>
        <xdr:cNvPr id="145" name="フローチャート: 判断 144">
          <a:extLst>
            <a:ext uri="{FF2B5EF4-FFF2-40B4-BE49-F238E27FC236}">
              <a16:creationId xmlns:a16="http://schemas.microsoft.com/office/drawing/2014/main" id="{00000000-0008-0000-0400-000091000000}"/>
            </a:ext>
          </a:extLst>
        </xdr:cNvPr>
        <xdr:cNvSpPr/>
      </xdr:nvSpPr>
      <xdr:spPr>
        <a:xfrm>
          <a:off x="12954000" y="2427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113591</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2623800" y="2513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13</xdr:row>
      <xdr:rowOff>19050</xdr:rowOff>
    </xdr:from>
    <xdr:to>
      <xdr:col>82</xdr:col>
      <xdr:colOff>158750</xdr:colOff>
      <xdr:row>13</xdr:row>
      <xdr:rowOff>120650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64592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12</xdr:row>
      <xdr:rowOff>35577</xdr:rowOff>
    </xdr:from>
    <xdr:ext cx="762000" cy="259045"/>
    <xdr:sp macro="" textlink="">
      <xdr:nvSpPr>
        <xdr:cNvPr id="153" name="物件費該当値テキスト">
          <a:extLst>
            <a:ext uri="{FF2B5EF4-FFF2-40B4-BE49-F238E27FC236}">
              <a16:creationId xmlns:a16="http://schemas.microsoft.com/office/drawing/2014/main" id="{00000000-0008-0000-0400-000099000000}"/>
            </a:ext>
          </a:extLst>
        </xdr:cNvPr>
        <xdr:cNvSpPr txBox="1"/>
      </xdr:nvSpPr>
      <xdr:spPr>
        <a:xfrm>
          <a:off x="165989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12</xdr:row>
      <xdr:rowOff>125186</xdr:rowOff>
    </xdr:from>
    <xdr:to>
      <xdr:col>78</xdr:col>
      <xdr:colOff>120650</xdr:colOff>
      <xdr:row>13</xdr:row>
      <xdr:rowOff>55336</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5621000" y="2182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11</xdr:row>
      <xdr:rowOff>65513</xdr:rowOff>
    </xdr:from>
    <xdr:ext cx="7366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5290800" y="1951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12</xdr:row>
      <xdr:rowOff>108857</xdr:rowOff>
    </xdr:from>
    <xdr:to>
      <xdr:col>74</xdr:col>
      <xdr:colOff>31750</xdr:colOff>
      <xdr:row>13</xdr:row>
      <xdr:rowOff>39007</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4732000" y="2166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11</xdr:row>
      <xdr:rowOff>49184</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4401800" y="19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12</xdr:row>
      <xdr:rowOff>27214</xdr:rowOff>
    </xdr:from>
    <xdr:to>
      <xdr:col>69</xdr:col>
      <xdr:colOff>142875</xdr:colOff>
      <xdr:row>12</xdr:row>
      <xdr:rowOff>128814</xdr:rowOff>
    </xdr:to>
    <xdr:sp macro="" textlink="">
      <xdr:nvSpPr>
        <xdr:cNvPr id="158" name="楕円 157">
          <a:extLst>
            <a:ext uri="{FF2B5EF4-FFF2-40B4-BE49-F238E27FC236}">
              <a16:creationId xmlns:a16="http://schemas.microsoft.com/office/drawing/2014/main" id="{00000000-0008-0000-0400-00009E000000}"/>
            </a:ext>
          </a:extLst>
        </xdr:cNvPr>
        <xdr:cNvSpPr/>
      </xdr:nvSpPr>
      <xdr:spPr>
        <a:xfrm>
          <a:off x="13843000" y="2084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10</xdr:row>
      <xdr:rowOff>138991</xdr:rowOff>
    </xdr:from>
    <xdr:ext cx="762000" cy="259045"/>
    <xdr:sp macro="" textlink="">
      <xdr:nvSpPr>
        <xdr:cNvPr id="159" name="テキスト ボックス 158">
          <a:extLst>
            <a:ext uri="{FF2B5EF4-FFF2-40B4-BE49-F238E27FC236}">
              <a16:creationId xmlns:a16="http://schemas.microsoft.com/office/drawing/2014/main" id="{00000000-0008-0000-0400-00009F000000}"/>
            </a:ext>
          </a:extLst>
        </xdr:cNvPr>
        <xdr:cNvSpPr txBox="1"/>
      </xdr:nvSpPr>
      <xdr:spPr>
        <a:xfrm>
          <a:off x="13512800" y="1853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117021</xdr:rowOff>
    </xdr:from>
    <xdr:to>
      <xdr:col>65</xdr:col>
      <xdr:colOff>53975</xdr:colOff>
      <xdr:row>14</xdr:row>
      <xdr:rowOff>47171</xdr:rowOff>
    </xdr:to>
    <xdr:sp macro="" textlink="">
      <xdr:nvSpPr>
        <xdr:cNvPr id="160" name="楕円 159">
          <a:extLst>
            <a:ext uri="{FF2B5EF4-FFF2-40B4-BE49-F238E27FC236}">
              <a16:creationId xmlns:a16="http://schemas.microsoft.com/office/drawing/2014/main" id="{00000000-0008-0000-0400-0000A0000000}"/>
            </a:ext>
          </a:extLst>
        </xdr:cNvPr>
        <xdr:cNvSpPr/>
      </xdr:nvSpPr>
      <xdr:spPr>
        <a:xfrm>
          <a:off x="12954000" y="2345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57348</xdr:rowOff>
    </xdr:from>
    <xdr:ext cx="762000" cy="259045"/>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12623800" y="2114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8" name="正方形/長方形 167">
          <a:extLst>
            <a:ext uri="{FF2B5EF4-FFF2-40B4-BE49-F238E27FC236}">
              <a16:creationId xmlns:a16="http://schemas.microsoft.com/office/drawing/2014/main" id="{00000000-0008-0000-0400-0000A8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9" name="正方形/長方形 168">
          <a:extLst>
            <a:ext uri="{FF2B5EF4-FFF2-40B4-BE49-F238E27FC236}">
              <a16:creationId xmlns:a16="http://schemas.microsoft.com/office/drawing/2014/main" id="{00000000-0008-0000-0400-0000A9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70" name="正方形/長方形 169">
          <a:extLst>
            <a:ext uri="{FF2B5EF4-FFF2-40B4-BE49-F238E27FC236}">
              <a16:creationId xmlns:a16="http://schemas.microsoft.com/office/drawing/2014/main" id="{00000000-0008-0000-0400-0000AA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71" name="正方形/長方形 170">
          <a:extLst>
            <a:ext uri="{FF2B5EF4-FFF2-40B4-BE49-F238E27FC236}">
              <a16:creationId xmlns:a16="http://schemas.microsoft.com/office/drawing/2014/main" id="{00000000-0008-0000-0400-0000AB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扶助費に係る経常収支比率は、前年度と比較し０．</a:t>
          </a:r>
          <a:r>
            <a:rPr kumimoji="1" lang="ja-JP" altLang="en-US" sz="1300">
              <a:solidFill>
                <a:schemeClr val="dk1"/>
              </a:solidFill>
              <a:effectLst/>
              <a:latin typeface="+mn-lt"/>
              <a:ea typeface="+mn-ea"/>
              <a:cs typeface="+mn-cs"/>
            </a:rPr>
            <a:t>３</a:t>
          </a:r>
          <a:r>
            <a:rPr kumimoji="1" lang="ja-JP" altLang="ja-JP" sz="1300">
              <a:solidFill>
                <a:schemeClr val="dk1"/>
              </a:solidFill>
              <a:effectLst/>
              <a:latin typeface="+mn-lt"/>
              <a:ea typeface="+mn-ea"/>
              <a:cs typeface="+mn-cs"/>
            </a:rPr>
            <a:t>ポイント低下しているが、２３区の平均値との比較では０．</a:t>
          </a:r>
          <a:r>
            <a:rPr kumimoji="1" lang="ja-JP" altLang="en-US" sz="1300">
              <a:solidFill>
                <a:schemeClr val="dk1"/>
              </a:solidFill>
              <a:effectLst/>
              <a:latin typeface="+mn-lt"/>
              <a:ea typeface="+mn-ea"/>
              <a:cs typeface="+mn-cs"/>
            </a:rPr>
            <a:t>３</a:t>
          </a:r>
          <a:r>
            <a:rPr kumimoji="1" lang="ja-JP" altLang="ja-JP" sz="1300">
              <a:solidFill>
                <a:schemeClr val="dk1"/>
              </a:solidFill>
              <a:effectLst/>
              <a:latin typeface="+mn-lt"/>
              <a:ea typeface="+mn-ea"/>
              <a:cs typeface="+mn-cs"/>
            </a:rPr>
            <a:t>ポイント上回っている。生活保護費が減となっている一方で、</a:t>
          </a:r>
          <a:r>
            <a:rPr kumimoji="1" lang="ja-JP" altLang="en-US" sz="1300">
              <a:solidFill>
                <a:schemeClr val="dk1"/>
              </a:solidFill>
              <a:effectLst/>
              <a:latin typeface="+mn-lt"/>
              <a:ea typeface="+mn-ea"/>
              <a:cs typeface="+mn-cs"/>
            </a:rPr>
            <a:t>障害福祉サービスや</a:t>
          </a:r>
          <a:r>
            <a:rPr kumimoji="1" lang="ja-JP" altLang="ja-JP" sz="1300" b="0" i="0" baseline="0">
              <a:solidFill>
                <a:schemeClr val="dk1"/>
              </a:solidFill>
              <a:effectLst/>
              <a:latin typeface="+mn-lt"/>
              <a:ea typeface="+mn-ea"/>
              <a:cs typeface="+mn-cs"/>
            </a:rPr>
            <a:t>保育委託の増加</a:t>
          </a:r>
          <a:r>
            <a:rPr kumimoji="1" lang="ja-JP" altLang="ja-JP" sz="1300">
              <a:solidFill>
                <a:schemeClr val="dk1"/>
              </a:solidFill>
              <a:effectLst/>
              <a:latin typeface="+mn-lt"/>
              <a:ea typeface="+mn-ea"/>
              <a:cs typeface="+mn-cs"/>
            </a:rPr>
            <a:t>などにより、社会福祉費</a:t>
          </a:r>
          <a:r>
            <a:rPr kumimoji="1" lang="ja-JP" altLang="en-US" sz="1300">
              <a:solidFill>
                <a:schemeClr val="dk1"/>
              </a:solidFill>
              <a:effectLst/>
              <a:latin typeface="+mn-lt"/>
              <a:ea typeface="+mn-ea"/>
              <a:cs typeface="+mn-cs"/>
            </a:rPr>
            <a:t>と</a:t>
          </a:r>
          <a:r>
            <a:rPr kumimoji="1" lang="ja-JP" altLang="ja-JP" sz="1300">
              <a:solidFill>
                <a:schemeClr val="dk1"/>
              </a:solidFill>
              <a:effectLst/>
              <a:latin typeface="+mn-lt"/>
              <a:ea typeface="+mn-ea"/>
              <a:cs typeface="+mn-cs"/>
            </a:rPr>
            <a:t>児童福祉費は増加傾向にある。</a:t>
          </a:r>
          <a:endParaRPr lang="ja-JP" altLang="ja-JP" sz="1300">
            <a:effectLst/>
          </a:endParaRPr>
        </a:p>
      </xdr:txBody>
    </xdr:sp>
    <xdr:clientData/>
  </xdr:twoCellAnchor>
  <xdr:oneCellAnchor>
    <xdr:from>
      <xdr:col>3</xdr:col>
      <xdr:colOff>123825</xdr:colOff>
      <xdr:row>49</xdr:row>
      <xdr:rowOff>107950</xdr:rowOff>
    </xdr:from>
    <xdr:ext cx="298543" cy="225703"/>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9" name="テキスト ボックス 188">
          <a:extLst>
            <a:ext uri="{FF2B5EF4-FFF2-40B4-BE49-F238E27FC236}">
              <a16:creationId xmlns:a16="http://schemas.microsoft.com/office/drawing/2014/main" id="{00000000-0008-0000-0400-0000BD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90" name="扶助費グラフ枠">
          <a:extLst>
            <a:ext uri="{FF2B5EF4-FFF2-40B4-BE49-F238E27FC236}">
              <a16:creationId xmlns:a16="http://schemas.microsoft.com/office/drawing/2014/main" id="{00000000-0008-0000-0400-0000BE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15422</xdr:rowOff>
    </xdr:from>
    <xdr:to>
      <xdr:col>24</xdr:col>
      <xdr:colOff>25400</xdr:colOff>
      <xdr:row>61</xdr:row>
      <xdr:rowOff>113393</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flipV="1">
          <a:off x="4826000" y="9102272"/>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85470</xdr:rowOff>
    </xdr:from>
    <xdr:ext cx="762000" cy="259045"/>
    <xdr:sp macro="" textlink="">
      <xdr:nvSpPr>
        <xdr:cNvPr id="192" name="扶助費最小値テキスト">
          <a:extLst>
            <a:ext uri="{FF2B5EF4-FFF2-40B4-BE49-F238E27FC236}">
              <a16:creationId xmlns:a16="http://schemas.microsoft.com/office/drawing/2014/main" id="{00000000-0008-0000-0400-0000C0000000}"/>
            </a:ext>
          </a:extLst>
        </xdr:cNvPr>
        <xdr:cNvSpPr txBox="1"/>
      </xdr:nvSpPr>
      <xdr:spPr>
        <a:xfrm>
          <a:off x="4914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113393</xdr:rowOff>
    </xdr:from>
    <xdr:to>
      <xdr:col>24</xdr:col>
      <xdr:colOff>114300</xdr:colOff>
      <xdr:row>61</xdr:row>
      <xdr:rowOff>113393</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4737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101799</xdr:rowOff>
    </xdr:from>
    <xdr:ext cx="762000" cy="259045"/>
    <xdr:sp macro="" textlink="">
      <xdr:nvSpPr>
        <xdr:cNvPr id="194" name="扶助費最大値テキスト">
          <a:extLst>
            <a:ext uri="{FF2B5EF4-FFF2-40B4-BE49-F238E27FC236}">
              <a16:creationId xmlns:a16="http://schemas.microsoft.com/office/drawing/2014/main" id="{00000000-0008-0000-0400-0000C2000000}"/>
            </a:ext>
          </a:extLst>
        </xdr:cNvPr>
        <xdr:cNvSpPr txBox="1"/>
      </xdr:nvSpPr>
      <xdr:spPr>
        <a:xfrm>
          <a:off x="4914900" y="8845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15422</xdr:rowOff>
    </xdr:from>
    <xdr:to>
      <xdr:col>24</xdr:col>
      <xdr:colOff>114300</xdr:colOff>
      <xdr:row>53</xdr:row>
      <xdr:rowOff>15422</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4737100" y="9102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58</xdr:row>
      <xdr:rowOff>116115</xdr:rowOff>
    </xdr:from>
    <xdr:to>
      <xdr:col>24</xdr:col>
      <xdr:colOff>25400</xdr:colOff>
      <xdr:row>58</xdr:row>
      <xdr:rowOff>148772</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flipV="1">
          <a:off x="3987800" y="10060215"/>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49184</xdr:rowOff>
    </xdr:from>
    <xdr:ext cx="762000" cy="259045"/>
    <xdr:sp macro="" textlink="">
      <xdr:nvSpPr>
        <xdr:cNvPr id="197" name="扶助費平均値テキスト">
          <a:extLst>
            <a:ext uri="{FF2B5EF4-FFF2-40B4-BE49-F238E27FC236}">
              <a16:creationId xmlns:a16="http://schemas.microsoft.com/office/drawing/2014/main" id="{00000000-0008-0000-0400-0000C5000000}"/>
            </a:ext>
          </a:extLst>
        </xdr:cNvPr>
        <xdr:cNvSpPr txBox="1"/>
      </xdr:nvSpPr>
      <xdr:spPr>
        <a:xfrm>
          <a:off x="4914900" y="9821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32657</xdr:rowOff>
    </xdr:from>
    <xdr:to>
      <xdr:col>24</xdr:col>
      <xdr:colOff>76200</xdr:colOff>
      <xdr:row>58</xdr:row>
      <xdr:rowOff>134257</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4775200" y="997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58</xdr:row>
      <xdr:rowOff>148772</xdr:rowOff>
    </xdr:from>
    <xdr:to>
      <xdr:col>19</xdr:col>
      <xdr:colOff>187325</xdr:colOff>
      <xdr:row>59</xdr:row>
      <xdr:rowOff>20865</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flipV="1">
          <a:off x="3098800" y="10092872"/>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58</xdr:row>
      <xdr:rowOff>76200</xdr:rowOff>
    </xdr:from>
    <xdr:to>
      <xdr:col>20</xdr:col>
      <xdr:colOff>38100</xdr:colOff>
      <xdr:row>59</xdr:row>
      <xdr:rowOff>6350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3937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16527</xdr:rowOff>
    </xdr:from>
    <xdr:ext cx="7366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606800" y="978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59</xdr:row>
      <xdr:rowOff>20865</xdr:rowOff>
    </xdr:from>
    <xdr:to>
      <xdr:col>15</xdr:col>
      <xdr:colOff>98425</xdr:colOff>
      <xdr:row>59</xdr:row>
      <xdr:rowOff>31750</xdr:rowOff>
    </xdr:to>
    <xdr:cxnSp macro="">
      <xdr:nvCxnSpPr>
        <xdr:cNvPr id="202" name="直線コネクタ 201">
          <a:extLst>
            <a:ext uri="{FF2B5EF4-FFF2-40B4-BE49-F238E27FC236}">
              <a16:creationId xmlns:a16="http://schemas.microsoft.com/office/drawing/2014/main" id="{00000000-0008-0000-0400-0000CA000000}"/>
            </a:ext>
          </a:extLst>
        </xdr:cNvPr>
        <xdr:cNvCxnSpPr/>
      </xdr:nvCxnSpPr>
      <xdr:spPr>
        <a:xfrm flipV="1">
          <a:off x="2209800" y="101364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58</xdr:row>
      <xdr:rowOff>65315</xdr:rowOff>
    </xdr:from>
    <xdr:to>
      <xdr:col>15</xdr:col>
      <xdr:colOff>149225</xdr:colOff>
      <xdr:row>58</xdr:row>
      <xdr:rowOff>166915</xdr:rowOff>
    </xdr:to>
    <xdr:sp macro="" textlink="">
      <xdr:nvSpPr>
        <xdr:cNvPr id="203" name="フローチャート: 判断 202">
          <a:extLst>
            <a:ext uri="{FF2B5EF4-FFF2-40B4-BE49-F238E27FC236}">
              <a16:creationId xmlns:a16="http://schemas.microsoft.com/office/drawing/2014/main" id="{00000000-0008-0000-0400-0000CB000000}"/>
            </a:ext>
          </a:extLst>
        </xdr:cNvPr>
        <xdr:cNvSpPr/>
      </xdr:nvSpPr>
      <xdr:spPr>
        <a:xfrm>
          <a:off x="3048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5642</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717800" y="9778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59</xdr:row>
      <xdr:rowOff>31750</xdr:rowOff>
    </xdr:from>
    <xdr:to>
      <xdr:col>11</xdr:col>
      <xdr:colOff>9525</xdr:colOff>
      <xdr:row>59</xdr:row>
      <xdr:rowOff>162378</xdr:rowOff>
    </xdr:to>
    <xdr:cxnSp macro="">
      <xdr:nvCxnSpPr>
        <xdr:cNvPr id="205" name="直線コネクタ 204">
          <a:extLst>
            <a:ext uri="{FF2B5EF4-FFF2-40B4-BE49-F238E27FC236}">
              <a16:creationId xmlns:a16="http://schemas.microsoft.com/office/drawing/2014/main" id="{00000000-0008-0000-0400-0000CD000000}"/>
            </a:ext>
          </a:extLst>
        </xdr:cNvPr>
        <xdr:cNvCxnSpPr/>
      </xdr:nvCxnSpPr>
      <xdr:spPr>
        <a:xfrm flipV="1">
          <a:off x="1320800" y="10147300"/>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58</xdr:row>
      <xdr:rowOff>141515</xdr:rowOff>
    </xdr:from>
    <xdr:to>
      <xdr:col>11</xdr:col>
      <xdr:colOff>60325</xdr:colOff>
      <xdr:row>59</xdr:row>
      <xdr:rowOff>71665</xdr:rowOff>
    </xdr:to>
    <xdr:sp macro="" textlink="">
      <xdr:nvSpPr>
        <xdr:cNvPr id="206" name="フローチャート: 判断 205">
          <a:extLst>
            <a:ext uri="{FF2B5EF4-FFF2-40B4-BE49-F238E27FC236}">
              <a16:creationId xmlns:a16="http://schemas.microsoft.com/office/drawing/2014/main" id="{00000000-0008-0000-0400-0000CE000000}"/>
            </a:ext>
          </a:extLst>
        </xdr:cNvPr>
        <xdr:cNvSpPr/>
      </xdr:nvSpPr>
      <xdr:spPr>
        <a:xfrm>
          <a:off x="2159000" y="1008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81842</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828800" y="985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59</xdr:row>
      <xdr:rowOff>35378</xdr:rowOff>
    </xdr:from>
    <xdr:to>
      <xdr:col>6</xdr:col>
      <xdr:colOff>171450</xdr:colOff>
      <xdr:row>59</xdr:row>
      <xdr:rowOff>136978</xdr:rowOff>
    </xdr:to>
    <xdr:sp macro="" textlink="">
      <xdr:nvSpPr>
        <xdr:cNvPr id="208" name="フローチャート: 判断 207">
          <a:extLst>
            <a:ext uri="{FF2B5EF4-FFF2-40B4-BE49-F238E27FC236}">
              <a16:creationId xmlns:a16="http://schemas.microsoft.com/office/drawing/2014/main" id="{00000000-0008-0000-0400-0000D0000000}"/>
            </a:ext>
          </a:extLst>
        </xdr:cNvPr>
        <xdr:cNvSpPr/>
      </xdr:nvSpPr>
      <xdr:spPr>
        <a:xfrm>
          <a:off x="1270000" y="1015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147155</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939800" y="991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65315</xdr:rowOff>
    </xdr:from>
    <xdr:to>
      <xdr:col>24</xdr:col>
      <xdr:colOff>76200</xdr:colOff>
      <xdr:row>58</xdr:row>
      <xdr:rowOff>166915</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4775200" y="10009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37392</xdr:rowOff>
    </xdr:from>
    <xdr:ext cx="762000" cy="259045"/>
    <xdr:sp macro="" textlink="">
      <xdr:nvSpPr>
        <xdr:cNvPr id="216" name="扶助費該当値テキスト">
          <a:extLst>
            <a:ext uri="{FF2B5EF4-FFF2-40B4-BE49-F238E27FC236}">
              <a16:creationId xmlns:a16="http://schemas.microsoft.com/office/drawing/2014/main" id="{00000000-0008-0000-0400-0000D8000000}"/>
            </a:ext>
          </a:extLst>
        </xdr:cNvPr>
        <xdr:cNvSpPr txBox="1"/>
      </xdr:nvSpPr>
      <xdr:spPr>
        <a:xfrm>
          <a:off x="4914900" y="9981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58</xdr:row>
      <xdr:rowOff>97972</xdr:rowOff>
    </xdr:from>
    <xdr:to>
      <xdr:col>20</xdr:col>
      <xdr:colOff>38100</xdr:colOff>
      <xdr:row>59</xdr:row>
      <xdr:rowOff>28122</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3937000" y="1004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59</xdr:row>
      <xdr:rowOff>12899</xdr:rowOff>
    </xdr:from>
    <xdr:ext cx="7366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3606800" y="1012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58</xdr:row>
      <xdr:rowOff>141515</xdr:rowOff>
    </xdr:from>
    <xdr:to>
      <xdr:col>15</xdr:col>
      <xdr:colOff>149225</xdr:colOff>
      <xdr:row>59</xdr:row>
      <xdr:rowOff>71665</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3048000" y="100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59</xdr:row>
      <xdr:rowOff>56442</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2717800" y="1017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58</xdr:row>
      <xdr:rowOff>152400</xdr:rowOff>
    </xdr:from>
    <xdr:to>
      <xdr:col>11</xdr:col>
      <xdr:colOff>60325</xdr:colOff>
      <xdr:row>59</xdr:row>
      <xdr:rowOff>82550</xdr:rowOff>
    </xdr:to>
    <xdr:sp macro="" textlink="">
      <xdr:nvSpPr>
        <xdr:cNvPr id="221" name="楕円 220">
          <a:extLst>
            <a:ext uri="{FF2B5EF4-FFF2-40B4-BE49-F238E27FC236}">
              <a16:creationId xmlns:a16="http://schemas.microsoft.com/office/drawing/2014/main" id="{00000000-0008-0000-0400-0000DD000000}"/>
            </a:ext>
          </a:extLst>
        </xdr:cNvPr>
        <xdr:cNvSpPr/>
      </xdr:nvSpPr>
      <xdr:spPr>
        <a:xfrm>
          <a:off x="2159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59</xdr:row>
      <xdr:rowOff>67327</xdr:rowOff>
    </xdr:from>
    <xdr:ext cx="762000" cy="25904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828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59</xdr:row>
      <xdr:rowOff>111578</xdr:rowOff>
    </xdr:from>
    <xdr:to>
      <xdr:col>6</xdr:col>
      <xdr:colOff>171450</xdr:colOff>
      <xdr:row>60</xdr:row>
      <xdr:rowOff>41728</xdr:rowOff>
    </xdr:to>
    <xdr:sp macro="" textlink="">
      <xdr:nvSpPr>
        <xdr:cNvPr id="223" name="楕円 222">
          <a:extLst>
            <a:ext uri="{FF2B5EF4-FFF2-40B4-BE49-F238E27FC236}">
              <a16:creationId xmlns:a16="http://schemas.microsoft.com/office/drawing/2014/main" id="{00000000-0008-0000-0400-0000DF000000}"/>
            </a:ext>
          </a:extLst>
        </xdr:cNvPr>
        <xdr:cNvSpPr/>
      </xdr:nvSpPr>
      <xdr:spPr>
        <a:xfrm>
          <a:off x="1270000" y="1022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60</xdr:row>
      <xdr:rowOff>26505</xdr:rowOff>
    </xdr:from>
    <xdr:ext cx="762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939800" y="1031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31" name="正方形/長方形 230">
          <a:extLst>
            <a:ext uri="{FF2B5EF4-FFF2-40B4-BE49-F238E27FC236}">
              <a16:creationId xmlns:a16="http://schemas.microsoft.com/office/drawing/2014/main" id="{00000000-0008-0000-0400-0000E7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2" name="正方形/長方形 231">
          <a:extLst>
            <a:ext uri="{FF2B5EF4-FFF2-40B4-BE49-F238E27FC236}">
              <a16:creationId xmlns:a16="http://schemas.microsoft.com/office/drawing/2014/main" id="{00000000-0008-0000-0400-0000E8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33" name="正方形/長方形 232">
          <a:extLst>
            <a:ext uri="{FF2B5EF4-FFF2-40B4-BE49-F238E27FC236}">
              <a16:creationId xmlns:a16="http://schemas.microsoft.com/office/drawing/2014/main" id="{00000000-0008-0000-0400-0000E9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4" name="正方形/長方形 233">
          <a:extLst>
            <a:ext uri="{FF2B5EF4-FFF2-40B4-BE49-F238E27FC236}">
              <a16:creationId xmlns:a16="http://schemas.microsoft.com/office/drawing/2014/main" id="{00000000-0008-0000-0400-0000EA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その他に係る経常収支比率は、</a:t>
          </a:r>
          <a:r>
            <a:rPr kumimoji="1" lang="ja-JP" altLang="en-US" sz="1300">
              <a:solidFill>
                <a:schemeClr val="dk1"/>
              </a:solidFill>
              <a:effectLst/>
              <a:latin typeface="+mn-lt"/>
              <a:ea typeface="+mn-ea"/>
              <a:cs typeface="+mn-cs"/>
            </a:rPr>
            <a:t>物件費や</a:t>
          </a:r>
          <a:r>
            <a:rPr kumimoji="1" lang="ja-JP" altLang="ja-JP" sz="1300">
              <a:solidFill>
                <a:schemeClr val="dk1"/>
              </a:solidFill>
              <a:effectLst/>
              <a:latin typeface="+mn-lt"/>
              <a:ea typeface="+mn-ea"/>
              <a:cs typeface="+mn-cs"/>
            </a:rPr>
            <a:t>補助費等が増になったことなどにより、前年度と比較し０．</a:t>
          </a:r>
          <a:r>
            <a:rPr kumimoji="1" lang="ja-JP" altLang="en-US" sz="1300">
              <a:solidFill>
                <a:schemeClr val="dk1"/>
              </a:solidFill>
              <a:effectLst/>
              <a:latin typeface="+mn-lt"/>
              <a:ea typeface="+mn-ea"/>
              <a:cs typeface="+mn-cs"/>
            </a:rPr>
            <a:t>７</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低下</a:t>
          </a:r>
          <a:r>
            <a:rPr kumimoji="1" lang="ja-JP" altLang="ja-JP" sz="1300">
              <a:solidFill>
                <a:schemeClr val="dk1"/>
              </a:solidFill>
              <a:effectLst/>
              <a:latin typeface="+mn-lt"/>
              <a:ea typeface="+mn-ea"/>
              <a:cs typeface="+mn-cs"/>
            </a:rPr>
            <a:t>しており、２３区の平均値との比較では</a:t>
          </a:r>
          <a:r>
            <a:rPr kumimoji="1" lang="ja-JP" altLang="en-US" sz="1300">
              <a:solidFill>
                <a:schemeClr val="dk1"/>
              </a:solidFill>
              <a:effectLst/>
              <a:latin typeface="+mn-lt"/>
              <a:ea typeface="+mn-ea"/>
              <a:cs typeface="+mn-cs"/>
            </a:rPr>
            <a:t>０</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７</a:t>
          </a:r>
          <a:r>
            <a:rPr kumimoji="1" lang="ja-JP" altLang="ja-JP" sz="1300">
              <a:solidFill>
                <a:schemeClr val="dk1"/>
              </a:solidFill>
              <a:effectLst/>
              <a:latin typeface="+mn-lt"/>
              <a:ea typeface="+mn-ea"/>
              <a:cs typeface="+mn-cs"/>
            </a:rPr>
            <a:t>ポイント上回っている。今後も区有施設の老朽化に伴う維持補修費の増加を見込むため、計画的な施設保全に努めるなど適切な管理を行っていく。</a:t>
          </a:r>
          <a:endParaRPr lang="ja-JP" altLang="ja-JP" sz="1300">
            <a:effectLst/>
          </a:endParaRPr>
        </a:p>
      </xdr:txBody>
    </xdr:sp>
    <xdr:clientData/>
  </xdr:twoCellAnchor>
  <xdr:oneCellAnchor>
    <xdr:from>
      <xdr:col>62</xdr:col>
      <xdr:colOff>6350</xdr:colOff>
      <xdr:row>49</xdr:row>
      <xdr:rowOff>107950</xdr:rowOff>
    </xdr:from>
    <xdr:ext cx="298543" cy="225703"/>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8" name="テキスト ボックス 247">
          <a:extLst>
            <a:ext uri="{FF2B5EF4-FFF2-40B4-BE49-F238E27FC236}">
              <a16:creationId xmlns:a16="http://schemas.microsoft.com/office/drawing/2014/main" id="{00000000-0008-0000-0400-0000F8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51" name="その他グラフ枠">
          <a:extLst>
            <a:ext uri="{FF2B5EF4-FFF2-40B4-BE49-F238E27FC236}">
              <a16:creationId xmlns:a16="http://schemas.microsoft.com/office/drawing/2014/main" id="{00000000-0008-0000-0400-0000FB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12700</xdr:rowOff>
    </xdr:from>
    <xdr:to>
      <xdr:col>82</xdr:col>
      <xdr:colOff>107950</xdr:colOff>
      <xdr:row>61</xdr:row>
      <xdr:rowOff>107950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6510000" y="92710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80027</xdr:rowOff>
    </xdr:from>
    <xdr:ext cx="762000" cy="259045"/>
    <xdr:sp macro="" textlink="">
      <xdr:nvSpPr>
        <xdr:cNvPr id="253" name="その他最小値テキスト">
          <a:extLst>
            <a:ext uri="{FF2B5EF4-FFF2-40B4-BE49-F238E27FC236}">
              <a16:creationId xmlns:a16="http://schemas.microsoft.com/office/drawing/2014/main" id="{00000000-0008-0000-0400-0000FD000000}"/>
            </a:ext>
          </a:extLst>
        </xdr:cNvPr>
        <xdr:cNvSpPr txBox="1"/>
      </xdr:nvSpPr>
      <xdr:spPr>
        <a:xfrm>
          <a:off x="16598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107950</xdr:rowOff>
    </xdr:from>
    <xdr:to>
      <xdr:col>82</xdr:col>
      <xdr:colOff>196850</xdr:colOff>
      <xdr:row>61</xdr:row>
      <xdr:rowOff>107950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6421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99077</xdr:rowOff>
    </xdr:from>
    <xdr:ext cx="762000" cy="259045"/>
    <xdr:sp macro="" textlink="">
      <xdr:nvSpPr>
        <xdr:cNvPr id="255" name="その他最大値テキスト">
          <a:extLst>
            <a:ext uri="{FF2B5EF4-FFF2-40B4-BE49-F238E27FC236}">
              <a16:creationId xmlns:a16="http://schemas.microsoft.com/office/drawing/2014/main" id="{00000000-0008-0000-0400-0000FF000000}"/>
            </a:ext>
          </a:extLst>
        </xdr:cNvPr>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54</xdr:row>
      <xdr:rowOff>12700</xdr:rowOff>
    </xdr:from>
    <xdr:to>
      <xdr:col>82</xdr:col>
      <xdr:colOff>196850</xdr:colOff>
      <xdr:row>54</xdr:row>
      <xdr:rowOff>12700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127000</xdr:rowOff>
    </xdr:from>
    <xdr:to>
      <xdr:col>82</xdr:col>
      <xdr:colOff>107950</xdr:colOff>
      <xdr:row>60</xdr:row>
      <xdr:rowOff>88900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flipV="1">
          <a:off x="15671800" y="10242550"/>
          <a:ext cx="8382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130827</xdr:rowOff>
    </xdr:from>
    <xdr:ext cx="762000" cy="259045"/>
    <xdr:sp macro="" textlink="">
      <xdr:nvSpPr>
        <xdr:cNvPr id="258" name="その他平均値テキスト">
          <a:extLst>
            <a:ext uri="{FF2B5EF4-FFF2-40B4-BE49-F238E27FC236}">
              <a16:creationId xmlns:a16="http://schemas.microsoft.com/office/drawing/2014/main" id="{00000000-0008-0000-0400-000002010000}"/>
            </a:ext>
          </a:extLst>
        </xdr:cNvPr>
        <xdr:cNvSpPr txBox="1"/>
      </xdr:nvSpPr>
      <xdr:spPr>
        <a:xfrm>
          <a:off x="16598900" y="9903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114300</xdr:rowOff>
    </xdr:from>
    <xdr:to>
      <xdr:col>82</xdr:col>
      <xdr:colOff>158750</xdr:colOff>
      <xdr:row>59</xdr:row>
      <xdr:rowOff>44450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6459200" y="1005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60</xdr:row>
      <xdr:rowOff>69850</xdr:rowOff>
    </xdr:from>
    <xdr:to>
      <xdr:col>78</xdr:col>
      <xdr:colOff>69850</xdr:colOff>
      <xdr:row>60</xdr:row>
      <xdr:rowOff>88900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a:off x="14782800" y="103568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133350</xdr:rowOff>
    </xdr:from>
    <xdr:to>
      <xdr:col>78</xdr:col>
      <xdr:colOff>120650</xdr:colOff>
      <xdr:row>59</xdr:row>
      <xdr:rowOff>63500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5621000" y="1007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73677</xdr:rowOff>
    </xdr:from>
    <xdr:ext cx="7366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290800" y="9846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60</xdr:row>
      <xdr:rowOff>69850</xdr:rowOff>
    </xdr:from>
    <xdr:to>
      <xdr:col>73</xdr:col>
      <xdr:colOff>180975</xdr:colOff>
      <xdr:row>60</xdr:row>
      <xdr:rowOff>69850</xdr:rowOff>
    </xdr:to>
    <xdr:cxnSp macro="">
      <xdr:nvCxnSpPr>
        <xdr:cNvPr id="263" name="直線コネクタ 262">
          <a:extLst>
            <a:ext uri="{FF2B5EF4-FFF2-40B4-BE49-F238E27FC236}">
              <a16:creationId xmlns:a16="http://schemas.microsoft.com/office/drawing/2014/main" id="{00000000-0008-0000-0400-000007010000}"/>
            </a:ext>
          </a:extLst>
        </xdr:cNvPr>
        <xdr:cNvCxnSpPr/>
      </xdr:nvCxnSpPr>
      <xdr:spPr>
        <a:xfrm>
          <a:off x="13893800" y="103568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133350</xdr:rowOff>
    </xdr:from>
    <xdr:to>
      <xdr:col>74</xdr:col>
      <xdr:colOff>31750</xdr:colOff>
      <xdr:row>59</xdr:row>
      <xdr:rowOff>63500</xdr:rowOff>
    </xdr:to>
    <xdr:sp macro="" textlink="">
      <xdr:nvSpPr>
        <xdr:cNvPr id="264" name="フローチャート: 判断 263">
          <a:extLst>
            <a:ext uri="{FF2B5EF4-FFF2-40B4-BE49-F238E27FC236}">
              <a16:creationId xmlns:a16="http://schemas.microsoft.com/office/drawing/2014/main" id="{00000000-0008-0000-0400-000008010000}"/>
            </a:ext>
          </a:extLst>
        </xdr:cNvPr>
        <xdr:cNvSpPr/>
      </xdr:nvSpPr>
      <xdr:spPr>
        <a:xfrm>
          <a:off x="14732000" y="1007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73677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401800" y="9846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60</xdr:row>
      <xdr:rowOff>69850</xdr:rowOff>
    </xdr:from>
    <xdr:to>
      <xdr:col>69</xdr:col>
      <xdr:colOff>92075</xdr:colOff>
      <xdr:row>61</xdr:row>
      <xdr:rowOff>50800</xdr:rowOff>
    </xdr:to>
    <xdr:cxnSp macro="">
      <xdr:nvCxnSpPr>
        <xdr:cNvPr id="266" name="直線コネクタ 265">
          <a:extLst>
            <a:ext uri="{FF2B5EF4-FFF2-40B4-BE49-F238E27FC236}">
              <a16:creationId xmlns:a16="http://schemas.microsoft.com/office/drawing/2014/main" id="{00000000-0008-0000-0400-00000A010000}"/>
            </a:ext>
          </a:extLst>
        </xdr:cNvPr>
        <xdr:cNvCxnSpPr/>
      </xdr:nvCxnSpPr>
      <xdr:spPr>
        <a:xfrm flipV="1">
          <a:off x="13004800" y="103568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59</xdr:row>
      <xdr:rowOff>0</xdr:rowOff>
    </xdr:from>
    <xdr:to>
      <xdr:col>69</xdr:col>
      <xdr:colOff>142875</xdr:colOff>
      <xdr:row>59</xdr:row>
      <xdr:rowOff>101600</xdr:rowOff>
    </xdr:to>
    <xdr:sp macro="" textlink="">
      <xdr:nvSpPr>
        <xdr:cNvPr id="267" name="フローチャート: 判断 266">
          <a:extLst>
            <a:ext uri="{FF2B5EF4-FFF2-40B4-BE49-F238E27FC236}">
              <a16:creationId xmlns:a16="http://schemas.microsoft.com/office/drawing/2014/main" id="{00000000-0008-0000-0400-00000B010000}"/>
            </a:ext>
          </a:extLst>
        </xdr:cNvPr>
        <xdr:cNvSpPr/>
      </xdr:nvSpPr>
      <xdr:spPr>
        <a:xfrm>
          <a:off x="13843000" y="10115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111777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512800" y="9884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114300</xdr:rowOff>
    </xdr:from>
    <xdr:to>
      <xdr:col>65</xdr:col>
      <xdr:colOff>53975</xdr:colOff>
      <xdr:row>60</xdr:row>
      <xdr:rowOff>44450</xdr:rowOff>
    </xdr:to>
    <xdr:sp macro="" textlink="">
      <xdr:nvSpPr>
        <xdr:cNvPr id="269" name="フローチャート: 判断 268">
          <a:extLst>
            <a:ext uri="{FF2B5EF4-FFF2-40B4-BE49-F238E27FC236}">
              <a16:creationId xmlns:a16="http://schemas.microsoft.com/office/drawing/2014/main" id="{00000000-0008-0000-0400-00000D010000}"/>
            </a:ext>
          </a:extLst>
        </xdr:cNvPr>
        <xdr:cNvSpPr/>
      </xdr:nvSpPr>
      <xdr:spPr>
        <a:xfrm>
          <a:off x="12954000" y="1022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54627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2623800" y="999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76200</xdr:rowOff>
    </xdr:from>
    <xdr:to>
      <xdr:col>82</xdr:col>
      <xdr:colOff>158750</xdr:colOff>
      <xdr:row>60</xdr:row>
      <xdr:rowOff>6350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6459200" y="1019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59</xdr:row>
      <xdr:rowOff>48277</xdr:rowOff>
    </xdr:from>
    <xdr:ext cx="762000" cy="259045"/>
    <xdr:sp macro="" textlink="">
      <xdr:nvSpPr>
        <xdr:cNvPr id="277" name="その他該当値テキスト">
          <a:extLst>
            <a:ext uri="{FF2B5EF4-FFF2-40B4-BE49-F238E27FC236}">
              <a16:creationId xmlns:a16="http://schemas.microsoft.com/office/drawing/2014/main" id="{00000000-0008-0000-0400-000015010000}"/>
            </a:ext>
          </a:extLst>
        </xdr:cNvPr>
        <xdr:cNvSpPr txBox="1"/>
      </xdr:nvSpPr>
      <xdr:spPr>
        <a:xfrm>
          <a:off x="16598900" y="1016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60</xdr:row>
      <xdr:rowOff>38100</xdr:rowOff>
    </xdr:from>
    <xdr:to>
      <xdr:col>78</xdr:col>
      <xdr:colOff>120650</xdr:colOff>
      <xdr:row>60</xdr:row>
      <xdr:rowOff>139700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5621000" y="1032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124477</xdr:rowOff>
    </xdr:from>
    <xdr:ext cx="7366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5290800" y="1041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60</xdr:row>
      <xdr:rowOff>19050</xdr:rowOff>
    </xdr:from>
    <xdr:to>
      <xdr:col>74</xdr:col>
      <xdr:colOff>31750</xdr:colOff>
      <xdr:row>60</xdr:row>
      <xdr:rowOff>120650</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4732000" y="1030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60</xdr:row>
      <xdr:rowOff>105427</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4401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60</xdr:row>
      <xdr:rowOff>19050</xdr:rowOff>
    </xdr:from>
    <xdr:to>
      <xdr:col>69</xdr:col>
      <xdr:colOff>142875</xdr:colOff>
      <xdr:row>60</xdr:row>
      <xdr:rowOff>120650</xdr:rowOff>
    </xdr:to>
    <xdr:sp macro="" textlink="">
      <xdr:nvSpPr>
        <xdr:cNvPr id="282" name="楕円 281">
          <a:extLst>
            <a:ext uri="{FF2B5EF4-FFF2-40B4-BE49-F238E27FC236}">
              <a16:creationId xmlns:a16="http://schemas.microsoft.com/office/drawing/2014/main" id="{00000000-0008-0000-0400-00001A010000}"/>
            </a:ext>
          </a:extLst>
        </xdr:cNvPr>
        <xdr:cNvSpPr/>
      </xdr:nvSpPr>
      <xdr:spPr>
        <a:xfrm>
          <a:off x="13843000" y="1030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60</xdr:row>
      <xdr:rowOff>105427</xdr:rowOff>
    </xdr:from>
    <xdr:ext cx="762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3512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61</xdr:row>
      <xdr:rowOff>0</xdr:rowOff>
    </xdr:from>
    <xdr:to>
      <xdr:col>65</xdr:col>
      <xdr:colOff>53975</xdr:colOff>
      <xdr:row>61</xdr:row>
      <xdr:rowOff>101600</xdr:rowOff>
    </xdr:to>
    <xdr:sp macro="" textlink="">
      <xdr:nvSpPr>
        <xdr:cNvPr id="284" name="楕円 283">
          <a:extLst>
            <a:ext uri="{FF2B5EF4-FFF2-40B4-BE49-F238E27FC236}">
              <a16:creationId xmlns:a16="http://schemas.microsoft.com/office/drawing/2014/main" id="{00000000-0008-0000-0400-00001C010000}"/>
            </a:ext>
          </a:extLst>
        </xdr:cNvPr>
        <xdr:cNvSpPr/>
      </xdr:nvSpPr>
      <xdr:spPr>
        <a:xfrm>
          <a:off x="12954000" y="10458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61</xdr:row>
      <xdr:rowOff>86377</xdr:rowOff>
    </xdr:from>
    <xdr:ext cx="762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2623800" y="1054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92" name="正方形/長方形 291">
          <a:extLst>
            <a:ext uri="{FF2B5EF4-FFF2-40B4-BE49-F238E27FC236}">
              <a16:creationId xmlns:a16="http://schemas.microsoft.com/office/drawing/2014/main" id="{00000000-0008-0000-0400-000024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3" name="正方形/長方形 292">
          <a:extLst>
            <a:ext uri="{FF2B5EF4-FFF2-40B4-BE49-F238E27FC236}">
              <a16:creationId xmlns:a16="http://schemas.microsoft.com/office/drawing/2014/main" id="{00000000-0008-0000-0400-000025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4" name="正方形/長方形 293">
          <a:extLst>
            <a:ext uri="{FF2B5EF4-FFF2-40B4-BE49-F238E27FC236}">
              <a16:creationId xmlns:a16="http://schemas.microsoft.com/office/drawing/2014/main" id="{00000000-0008-0000-0400-000026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5" name="正方形/長方形 294">
          <a:extLst>
            <a:ext uri="{FF2B5EF4-FFF2-40B4-BE49-F238E27FC236}">
              <a16:creationId xmlns:a16="http://schemas.microsoft.com/office/drawing/2014/main" id="{00000000-0008-0000-0400-000027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a:solidFill>
                <a:schemeClr val="tx1"/>
              </a:solidFill>
              <a:effectLst/>
              <a:latin typeface="+mn-lt"/>
              <a:ea typeface="+mn-ea"/>
              <a:cs typeface="+mn-cs"/>
            </a:rPr>
            <a:t>　補助費等に係る経常収支比率は、</a:t>
          </a:r>
          <a:r>
            <a:rPr kumimoji="1" lang="ja-JP" altLang="en-US" sz="1300" b="0">
              <a:solidFill>
                <a:schemeClr val="tx1"/>
              </a:solidFill>
              <a:effectLst/>
              <a:latin typeface="+mn-lt"/>
              <a:ea typeface="+mn-ea"/>
              <a:cs typeface="+mn-cs"/>
            </a:rPr>
            <a:t>清掃一部事務組合分担金の</a:t>
          </a:r>
          <a:r>
            <a:rPr kumimoji="1" lang="ja-JP" altLang="ja-JP" sz="1300" b="0">
              <a:solidFill>
                <a:schemeClr val="tx1"/>
              </a:solidFill>
              <a:effectLst/>
              <a:latin typeface="+mn-lt"/>
              <a:ea typeface="+mn-ea"/>
              <a:cs typeface="+mn-cs"/>
            </a:rPr>
            <a:t>増などにより、前年度と比較し０．</a:t>
          </a:r>
          <a:r>
            <a:rPr kumimoji="1" lang="ja-JP" altLang="en-US" sz="1300" b="0">
              <a:solidFill>
                <a:schemeClr val="tx1"/>
              </a:solidFill>
              <a:effectLst/>
              <a:latin typeface="+mn-lt"/>
              <a:ea typeface="+mn-ea"/>
              <a:cs typeface="+mn-cs"/>
            </a:rPr>
            <a:t>３</a:t>
          </a:r>
          <a:r>
            <a:rPr kumimoji="1" lang="ja-JP" altLang="ja-JP" sz="1300" b="0">
              <a:solidFill>
                <a:schemeClr val="tx1"/>
              </a:solidFill>
              <a:effectLst/>
              <a:latin typeface="+mn-lt"/>
              <a:ea typeface="+mn-ea"/>
              <a:cs typeface="+mn-cs"/>
            </a:rPr>
            <a:t>ポイント上昇しており、２３区の平均値との比較では</a:t>
          </a:r>
          <a:r>
            <a:rPr kumimoji="1" lang="ja-JP" altLang="en-US" sz="1300" b="0">
              <a:solidFill>
                <a:schemeClr val="tx1"/>
              </a:solidFill>
              <a:effectLst/>
              <a:latin typeface="+mn-lt"/>
              <a:ea typeface="+mn-ea"/>
              <a:cs typeface="+mn-cs"/>
            </a:rPr>
            <a:t>１</a:t>
          </a:r>
          <a:r>
            <a:rPr kumimoji="1" lang="ja-JP" altLang="ja-JP" sz="1300" b="0">
              <a:solidFill>
                <a:schemeClr val="tx1"/>
              </a:solidFill>
              <a:effectLst/>
              <a:latin typeface="+mn-lt"/>
              <a:ea typeface="+mn-ea"/>
              <a:cs typeface="+mn-cs"/>
            </a:rPr>
            <a:t>．</a:t>
          </a:r>
          <a:r>
            <a:rPr kumimoji="1" lang="ja-JP" altLang="en-US" sz="1300" b="0">
              <a:solidFill>
                <a:schemeClr val="tx1"/>
              </a:solidFill>
              <a:effectLst/>
              <a:latin typeface="+mn-lt"/>
              <a:ea typeface="+mn-ea"/>
              <a:cs typeface="+mn-cs"/>
            </a:rPr>
            <a:t>２</a:t>
          </a:r>
          <a:r>
            <a:rPr kumimoji="1" lang="ja-JP" altLang="ja-JP" sz="1300" b="0">
              <a:solidFill>
                <a:schemeClr val="tx1"/>
              </a:solidFill>
              <a:effectLst/>
              <a:latin typeface="+mn-lt"/>
              <a:ea typeface="+mn-ea"/>
              <a:cs typeface="+mn-cs"/>
            </a:rPr>
            <a:t>ポイント上回っている。今後も適切な執行に努めていく</a:t>
          </a:r>
          <a:r>
            <a:rPr kumimoji="1" lang="ja-JP" altLang="en-US" sz="1300" b="0">
              <a:solidFill>
                <a:schemeClr val="tx1"/>
              </a:solidFill>
              <a:effectLst/>
              <a:latin typeface="+mn-lt"/>
              <a:ea typeface="+mn-ea"/>
              <a:cs typeface="+mn-cs"/>
            </a:rPr>
            <a:t>。</a:t>
          </a:r>
          <a:endParaRPr kumimoji="1" lang="en-US" altLang="ja-JP" sz="13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5" name="テキスト ボックス 304">
          <a:extLst>
            <a:ext uri="{FF2B5EF4-FFF2-40B4-BE49-F238E27FC236}">
              <a16:creationId xmlns:a16="http://schemas.microsoft.com/office/drawing/2014/main" id="{00000000-0008-0000-0400-000031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10" name="補助費等グラフ枠">
          <a:extLst>
            <a:ext uri="{FF2B5EF4-FFF2-40B4-BE49-F238E27FC236}">
              <a16:creationId xmlns:a16="http://schemas.microsoft.com/office/drawing/2014/main" id="{00000000-0008-0000-0400-000036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104140</xdr:rowOff>
    </xdr:from>
    <xdr:to>
      <xdr:col>82</xdr:col>
      <xdr:colOff>107950</xdr:colOff>
      <xdr:row>40</xdr:row>
      <xdr:rowOff>58420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6510000" y="559054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30497</xdr:rowOff>
    </xdr:from>
    <xdr:ext cx="762000" cy="259045"/>
    <xdr:sp macro="" textlink="">
      <xdr:nvSpPr>
        <xdr:cNvPr id="312" name="補助費等最小値テキスト">
          <a:extLst>
            <a:ext uri="{FF2B5EF4-FFF2-40B4-BE49-F238E27FC236}">
              <a16:creationId xmlns:a16="http://schemas.microsoft.com/office/drawing/2014/main" id="{00000000-0008-0000-0400-000038010000}"/>
            </a:ext>
          </a:extLst>
        </xdr:cNvPr>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58420</xdr:rowOff>
    </xdr:from>
    <xdr:to>
      <xdr:col>82</xdr:col>
      <xdr:colOff>196850</xdr:colOff>
      <xdr:row>40</xdr:row>
      <xdr:rowOff>58420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19067</xdr:rowOff>
    </xdr:from>
    <xdr:ext cx="762000" cy="259045"/>
    <xdr:sp macro="" textlink="">
      <xdr:nvSpPr>
        <xdr:cNvPr id="314" name="補助費等最大値テキスト">
          <a:extLst>
            <a:ext uri="{FF2B5EF4-FFF2-40B4-BE49-F238E27FC236}">
              <a16:creationId xmlns:a16="http://schemas.microsoft.com/office/drawing/2014/main" id="{00000000-0008-0000-0400-00003A010000}"/>
            </a:ext>
          </a:extLst>
        </xdr:cNvPr>
        <xdr:cNvSpPr txBox="1"/>
      </xdr:nvSpPr>
      <xdr:spPr>
        <a:xfrm>
          <a:off x="16598900" y="5334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104140</xdr:rowOff>
    </xdr:from>
    <xdr:to>
      <xdr:col>82</xdr:col>
      <xdr:colOff>196850</xdr:colOff>
      <xdr:row>32</xdr:row>
      <xdr:rowOff>104140</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6421100" y="5590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138430</xdr:rowOff>
    </xdr:from>
    <xdr:to>
      <xdr:col>82</xdr:col>
      <xdr:colOff>107950</xdr:colOff>
      <xdr:row>36</xdr:row>
      <xdr:rowOff>35560</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a:off x="15671800" y="613918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69867</xdr:rowOff>
    </xdr:from>
    <xdr:ext cx="762000" cy="259045"/>
    <xdr:sp macro="" textlink="">
      <xdr:nvSpPr>
        <xdr:cNvPr id="317" name="補助費等平均値テキスト">
          <a:extLst>
            <a:ext uri="{FF2B5EF4-FFF2-40B4-BE49-F238E27FC236}">
              <a16:creationId xmlns:a16="http://schemas.microsoft.com/office/drawing/2014/main" id="{00000000-0008-0000-0400-00003D010000}"/>
            </a:ext>
          </a:extLst>
        </xdr:cNvPr>
        <xdr:cNvSpPr txBox="1"/>
      </xdr:nvSpPr>
      <xdr:spPr>
        <a:xfrm>
          <a:off x="16598900" y="5727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53340</xdr:rowOff>
    </xdr:from>
    <xdr:to>
      <xdr:col>82</xdr:col>
      <xdr:colOff>158750</xdr:colOff>
      <xdr:row>34</xdr:row>
      <xdr:rowOff>154940</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6459200" y="588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24130</xdr:rowOff>
    </xdr:from>
    <xdr:to>
      <xdr:col>78</xdr:col>
      <xdr:colOff>69850</xdr:colOff>
      <xdr:row>35</xdr:row>
      <xdr:rowOff>138430</xdr:rowOff>
    </xdr:to>
    <xdr:cxnSp macro="">
      <xdr:nvCxnSpPr>
        <xdr:cNvPr id="319" name="直線コネクタ 318">
          <a:extLst>
            <a:ext uri="{FF2B5EF4-FFF2-40B4-BE49-F238E27FC236}">
              <a16:creationId xmlns:a16="http://schemas.microsoft.com/office/drawing/2014/main" id="{00000000-0008-0000-0400-00003F010000}"/>
            </a:ext>
          </a:extLst>
        </xdr:cNvPr>
        <xdr:cNvCxnSpPr/>
      </xdr:nvCxnSpPr>
      <xdr:spPr>
        <a:xfrm>
          <a:off x="14782800" y="602488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34</xdr:row>
      <xdr:rowOff>76200</xdr:rowOff>
    </xdr:from>
    <xdr:to>
      <xdr:col>78</xdr:col>
      <xdr:colOff>120650</xdr:colOff>
      <xdr:row>35</xdr:row>
      <xdr:rowOff>6350</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5621000" y="590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16527</xdr:rowOff>
    </xdr:from>
    <xdr:ext cx="7366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5290800" y="567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1270</xdr:rowOff>
    </xdr:from>
    <xdr:to>
      <xdr:col>73</xdr:col>
      <xdr:colOff>180975</xdr:colOff>
      <xdr:row>35</xdr:row>
      <xdr:rowOff>24130</xdr:rowOff>
    </xdr:to>
    <xdr:cxnSp macro="">
      <xdr:nvCxnSpPr>
        <xdr:cNvPr id="322" name="直線コネクタ 321">
          <a:extLst>
            <a:ext uri="{FF2B5EF4-FFF2-40B4-BE49-F238E27FC236}">
              <a16:creationId xmlns:a16="http://schemas.microsoft.com/office/drawing/2014/main" id="{00000000-0008-0000-0400-000042010000}"/>
            </a:ext>
          </a:extLst>
        </xdr:cNvPr>
        <xdr:cNvCxnSpPr/>
      </xdr:nvCxnSpPr>
      <xdr:spPr>
        <a:xfrm>
          <a:off x="13893800" y="60020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33</xdr:row>
      <xdr:rowOff>133350</xdr:rowOff>
    </xdr:from>
    <xdr:to>
      <xdr:col>74</xdr:col>
      <xdr:colOff>31750</xdr:colOff>
      <xdr:row>34</xdr:row>
      <xdr:rowOff>63500</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4732000" y="579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32</xdr:row>
      <xdr:rowOff>73677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401800" y="556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1270</xdr:rowOff>
    </xdr:from>
    <xdr:to>
      <xdr:col>69</xdr:col>
      <xdr:colOff>92075</xdr:colOff>
      <xdr:row>35</xdr:row>
      <xdr:rowOff>69850</xdr:rowOff>
    </xdr:to>
    <xdr:cxnSp macro="">
      <xdr:nvCxnSpPr>
        <xdr:cNvPr id="325" name="直線コネクタ 324">
          <a:extLst>
            <a:ext uri="{FF2B5EF4-FFF2-40B4-BE49-F238E27FC236}">
              <a16:creationId xmlns:a16="http://schemas.microsoft.com/office/drawing/2014/main" id="{00000000-0008-0000-0400-000045010000}"/>
            </a:ext>
          </a:extLst>
        </xdr:cNvPr>
        <xdr:cNvCxnSpPr/>
      </xdr:nvCxnSpPr>
      <xdr:spPr>
        <a:xfrm flipV="1">
          <a:off x="13004800" y="60020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33</xdr:row>
      <xdr:rowOff>87630</xdr:rowOff>
    </xdr:from>
    <xdr:to>
      <xdr:col>69</xdr:col>
      <xdr:colOff>142875</xdr:colOff>
      <xdr:row>34</xdr:row>
      <xdr:rowOff>17780</xdr:rowOff>
    </xdr:to>
    <xdr:sp macro="" textlink="">
      <xdr:nvSpPr>
        <xdr:cNvPr id="326" name="フローチャート: 判断 325">
          <a:extLst>
            <a:ext uri="{FF2B5EF4-FFF2-40B4-BE49-F238E27FC236}">
              <a16:creationId xmlns:a16="http://schemas.microsoft.com/office/drawing/2014/main" id="{00000000-0008-0000-0400-000046010000}"/>
            </a:ext>
          </a:extLst>
        </xdr:cNvPr>
        <xdr:cNvSpPr/>
      </xdr:nvSpPr>
      <xdr:spPr>
        <a:xfrm>
          <a:off x="13843000" y="574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32</xdr:row>
      <xdr:rowOff>27957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512800" y="551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33</xdr:row>
      <xdr:rowOff>156210</xdr:rowOff>
    </xdr:from>
    <xdr:to>
      <xdr:col>65</xdr:col>
      <xdr:colOff>53975</xdr:colOff>
      <xdr:row>34</xdr:row>
      <xdr:rowOff>86360</xdr:rowOff>
    </xdr:to>
    <xdr:sp macro="" textlink="">
      <xdr:nvSpPr>
        <xdr:cNvPr id="328" name="フローチャート: 判断 327">
          <a:extLst>
            <a:ext uri="{FF2B5EF4-FFF2-40B4-BE49-F238E27FC236}">
              <a16:creationId xmlns:a16="http://schemas.microsoft.com/office/drawing/2014/main" id="{00000000-0008-0000-0400-000048010000}"/>
            </a:ext>
          </a:extLst>
        </xdr:cNvPr>
        <xdr:cNvSpPr/>
      </xdr:nvSpPr>
      <xdr:spPr>
        <a:xfrm>
          <a:off x="12954000" y="581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32</xdr:row>
      <xdr:rowOff>96537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2623800" y="558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156210</xdr:rowOff>
    </xdr:from>
    <xdr:to>
      <xdr:col>82</xdr:col>
      <xdr:colOff>158750</xdr:colOff>
      <xdr:row>36</xdr:row>
      <xdr:rowOff>86360</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64592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128287</xdr:rowOff>
    </xdr:from>
    <xdr:ext cx="762000" cy="259045"/>
    <xdr:sp macro="" textlink="">
      <xdr:nvSpPr>
        <xdr:cNvPr id="336" name="補助費等該当値テキスト">
          <a:extLst>
            <a:ext uri="{FF2B5EF4-FFF2-40B4-BE49-F238E27FC236}">
              <a16:creationId xmlns:a16="http://schemas.microsoft.com/office/drawing/2014/main" id="{00000000-0008-0000-0400-000050010000}"/>
            </a:ext>
          </a:extLst>
        </xdr:cNvPr>
        <xdr:cNvSpPr txBox="1"/>
      </xdr:nvSpPr>
      <xdr:spPr>
        <a:xfrm>
          <a:off x="16598900" y="612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87630</xdr:rowOff>
    </xdr:from>
    <xdr:to>
      <xdr:col>78</xdr:col>
      <xdr:colOff>120650</xdr:colOff>
      <xdr:row>36</xdr:row>
      <xdr:rowOff>17780</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5621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2557</xdr:rowOff>
    </xdr:from>
    <xdr:ext cx="7366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5290800" y="6174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144780</xdr:rowOff>
    </xdr:from>
    <xdr:to>
      <xdr:col>74</xdr:col>
      <xdr:colOff>31750</xdr:colOff>
      <xdr:row>35</xdr:row>
      <xdr:rowOff>74930</xdr:rowOff>
    </xdr:to>
    <xdr:sp macro="" textlink="">
      <xdr:nvSpPr>
        <xdr:cNvPr id="339" name="楕円 338">
          <a:extLst>
            <a:ext uri="{FF2B5EF4-FFF2-40B4-BE49-F238E27FC236}">
              <a16:creationId xmlns:a16="http://schemas.microsoft.com/office/drawing/2014/main" id="{00000000-0008-0000-0400-000053010000}"/>
            </a:ext>
          </a:extLst>
        </xdr:cNvPr>
        <xdr:cNvSpPr/>
      </xdr:nvSpPr>
      <xdr:spPr>
        <a:xfrm>
          <a:off x="14732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59707</xdr:rowOff>
    </xdr:from>
    <xdr:ext cx="762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14401800" y="606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121920</xdr:rowOff>
    </xdr:from>
    <xdr:to>
      <xdr:col>69</xdr:col>
      <xdr:colOff>142875</xdr:colOff>
      <xdr:row>35</xdr:row>
      <xdr:rowOff>52070</xdr:rowOff>
    </xdr:to>
    <xdr:sp macro="" textlink="">
      <xdr:nvSpPr>
        <xdr:cNvPr id="341" name="楕円 340">
          <a:extLst>
            <a:ext uri="{FF2B5EF4-FFF2-40B4-BE49-F238E27FC236}">
              <a16:creationId xmlns:a16="http://schemas.microsoft.com/office/drawing/2014/main" id="{00000000-0008-0000-0400-000055010000}"/>
            </a:ext>
          </a:extLst>
        </xdr:cNvPr>
        <xdr:cNvSpPr/>
      </xdr:nvSpPr>
      <xdr:spPr>
        <a:xfrm>
          <a:off x="138430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36847</xdr:rowOff>
    </xdr:from>
    <xdr:ext cx="762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13512800" y="603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19050</xdr:rowOff>
    </xdr:from>
    <xdr:to>
      <xdr:col>65</xdr:col>
      <xdr:colOff>53975</xdr:colOff>
      <xdr:row>35</xdr:row>
      <xdr:rowOff>120650</xdr:rowOff>
    </xdr:to>
    <xdr:sp macro="" textlink="">
      <xdr:nvSpPr>
        <xdr:cNvPr id="343" name="楕円 342">
          <a:extLst>
            <a:ext uri="{FF2B5EF4-FFF2-40B4-BE49-F238E27FC236}">
              <a16:creationId xmlns:a16="http://schemas.microsoft.com/office/drawing/2014/main" id="{00000000-0008-0000-0400-000057010000}"/>
            </a:ext>
          </a:extLst>
        </xdr:cNvPr>
        <xdr:cNvSpPr/>
      </xdr:nvSpPr>
      <xdr:spPr>
        <a:xfrm>
          <a:off x="129540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105427</xdr:rowOff>
    </xdr:from>
    <xdr:ext cx="762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12623800" y="610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51" name="正方形/長方形 350">
          <a:extLst>
            <a:ext uri="{FF2B5EF4-FFF2-40B4-BE49-F238E27FC236}">
              <a16:creationId xmlns:a16="http://schemas.microsoft.com/office/drawing/2014/main" id="{00000000-0008-0000-0400-00005F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2" name="正方形/長方形 351">
          <a:extLst>
            <a:ext uri="{FF2B5EF4-FFF2-40B4-BE49-F238E27FC236}">
              <a16:creationId xmlns:a16="http://schemas.microsoft.com/office/drawing/2014/main" id="{00000000-0008-0000-0400-000060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3" name="正方形/長方形 352">
          <a:extLst>
            <a:ext uri="{FF2B5EF4-FFF2-40B4-BE49-F238E27FC236}">
              <a16:creationId xmlns:a16="http://schemas.microsoft.com/office/drawing/2014/main" id="{00000000-0008-0000-0400-000061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4" name="正方形/長方形 353">
          <a:extLst>
            <a:ext uri="{FF2B5EF4-FFF2-40B4-BE49-F238E27FC236}">
              <a16:creationId xmlns:a16="http://schemas.microsoft.com/office/drawing/2014/main" id="{00000000-0008-0000-0400-000062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公債費に係る経常収支比率は、前年度と比較し０．</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上昇</a:t>
          </a:r>
          <a:r>
            <a:rPr kumimoji="1" lang="ja-JP" altLang="ja-JP" sz="1300">
              <a:solidFill>
                <a:schemeClr val="dk1"/>
              </a:solidFill>
              <a:effectLst/>
              <a:latin typeface="+mn-lt"/>
              <a:ea typeface="+mn-ea"/>
              <a:cs typeface="+mn-cs"/>
            </a:rPr>
            <a:t>しているが、２３区の平均値との比較でも０．３ポイント上回っている。今後とも、地方債の発行については、世代間の公平性や年度間の財源調整など地方債の機能を踏まえ、将来の財政負担に十分留意していく。</a:t>
          </a:r>
          <a:endParaRPr lang="ja-JP" altLang="ja-JP" sz="1300">
            <a:effectLst/>
          </a:endParaRPr>
        </a:p>
      </xdr:txBody>
    </xdr:sp>
    <xdr:clientData/>
  </xdr:twoCellAnchor>
  <xdr:oneCellAnchor>
    <xdr:from>
      <xdr:col>3</xdr:col>
      <xdr:colOff>123825</xdr:colOff>
      <xdr:row>69</xdr:row>
      <xdr:rowOff>107950</xdr:rowOff>
    </xdr:from>
    <xdr:ext cx="298543" cy="225703"/>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70" name="公債費グラフ枠">
          <a:extLst>
            <a:ext uri="{FF2B5EF4-FFF2-40B4-BE49-F238E27FC236}">
              <a16:creationId xmlns:a16="http://schemas.microsoft.com/office/drawing/2014/main" id="{00000000-0008-0000-0400-000072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80</xdr:row>
      <xdr:rowOff>107950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4826000" y="1250950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80027</xdr:rowOff>
    </xdr:from>
    <xdr:ext cx="762000" cy="259045"/>
    <xdr:sp macro="" textlink="">
      <xdr:nvSpPr>
        <xdr:cNvPr id="372" name="公債費最小値テキスト">
          <a:extLst>
            <a:ext uri="{FF2B5EF4-FFF2-40B4-BE49-F238E27FC236}">
              <a16:creationId xmlns:a16="http://schemas.microsoft.com/office/drawing/2014/main" id="{00000000-0008-0000-0400-000074010000}"/>
            </a:ext>
          </a:extLst>
        </xdr:cNvPr>
        <xdr:cNvSpPr txBox="1"/>
      </xdr:nvSpPr>
      <xdr:spPr>
        <a:xfrm>
          <a:off x="4914900" y="1379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107950</xdr:rowOff>
    </xdr:from>
    <xdr:to>
      <xdr:col>24</xdr:col>
      <xdr:colOff>114300</xdr:colOff>
      <xdr:row>80</xdr:row>
      <xdr:rowOff>107950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4737100" y="13823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74" name="公債費最大値テキスト">
          <a:extLst>
            <a:ext uri="{FF2B5EF4-FFF2-40B4-BE49-F238E27FC236}">
              <a16:creationId xmlns:a16="http://schemas.microsoft.com/office/drawing/2014/main" id="{00000000-0008-0000-0400-000076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50800</xdr:rowOff>
    </xdr:from>
    <xdr:to>
      <xdr:col>24</xdr:col>
      <xdr:colOff>25400</xdr:colOff>
      <xdr:row>75</xdr:row>
      <xdr:rowOff>69850</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a:off x="3987800" y="129095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149877</xdr:rowOff>
    </xdr:from>
    <xdr:ext cx="762000" cy="259045"/>
    <xdr:sp macro="" textlink="">
      <xdr:nvSpPr>
        <xdr:cNvPr id="377" name="公債費平均値テキスト">
          <a:extLst>
            <a:ext uri="{FF2B5EF4-FFF2-40B4-BE49-F238E27FC236}">
              <a16:creationId xmlns:a16="http://schemas.microsoft.com/office/drawing/2014/main" id="{00000000-0008-0000-0400-000079010000}"/>
            </a:ext>
          </a:extLst>
        </xdr:cNvPr>
        <xdr:cNvSpPr txBox="1"/>
      </xdr:nvSpPr>
      <xdr:spPr>
        <a:xfrm>
          <a:off x="4914900" y="12665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133350</xdr:rowOff>
    </xdr:from>
    <xdr:to>
      <xdr:col>24</xdr:col>
      <xdr:colOff>76200</xdr:colOff>
      <xdr:row>75</xdr:row>
      <xdr:rowOff>63500</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4775200" y="12820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50800</xdr:rowOff>
    </xdr:from>
    <xdr:to>
      <xdr:col>19</xdr:col>
      <xdr:colOff>187325</xdr:colOff>
      <xdr:row>75</xdr:row>
      <xdr:rowOff>88900</xdr:rowOff>
    </xdr:to>
    <xdr:cxnSp macro="">
      <xdr:nvCxnSpPr>
        <xdr:cNvPr id="379" name="直線コネクタ 378">
          <a:extLst>
            <a:ext uri="{FF2B5EF4-FFF2-40B4-BE49-F238E27FC236}">
              <a16:creationId xmlns:a16="http://schemas.microsoft.com/office/drawing/2014/main" id="{00000000-0008-0000-0400-00007B010000}"/>
            </a:ext>
          </a:extLst>
        </xdr:cNvPr>
        <xdr:cNvCxnSpPr/>
      </xdr:nvCxnSpPr>
      <xdr:spPr>
        <a:xfrm flipV="1">
          <a:off x="3098800" y="129095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74</xdr:row>
      <xdr:rowOff>114300</xdr:rowOff>
    </xdr:from>
    <xdr:to>
      <xdr:col>20</xdr:col>
      <xdr:colOff>38100</xdr:colOff>
      <xdr:row>75</xdr:row>
      <xdr:rowOff>44450</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3937000" y="1280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54627</xdr:rowOff>
    </xdr:from>
    <xdr:ext cx="7366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3606800" y="1257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69850</xdr:rowOff>
    </xdr:from>
    <xdr:to>
      <xdr:col>15</xdr:col>
      <xdr:colOff>98425</xdr:colOff>
      <xdr:row>75</xdr:row>
      <xdr:rowOff>88900</xdr:rowOff>
    </xdr:to>
    <xdr:cxnSp macro="">
      <xdr:nvCxnSpPr>
        <xdr:cNvPr id="382" name="直線コネクタ 381">
          <a:extLst>
            <a:ext uri="{FF2B5EF4-FFF2-40B4-BE49-F238E27FC236}">
              <a16:creationId xmlns:a16="http://schemas.microsoft.com/office/drawing/2014/main" id="{00000000-0008-0000-0400-00007E010000}"/>
            </a:ext>
          </a:extLst>
        </xdr:cNvPr>
        <xdr:cNvCxnSpPr/>
      </xdr:nvCxnSpPr>
      <xdr:spPr>
        <a:xfrm>
          <a:off x="2209800" y="129286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74</xdr:row>
      <xdr:rowOff>133350</xdr:rowOff>
    </xdr:from>
    <xdr:to>
      <xdr:col>15</xdr:col>
      <xdr:colOff>149225</xdr:colOff>
      <xdr:row>75</xdr:row>
      <xdr:rowOff>63500</xdr:rowOff>
    </xdr:to>
    <xdr:sp macro="" textlink="">
      <xdr:nvSpPr>
        <xdr:cNvPr id="383" name="フローチャート: 判断 382">
          <a:extLst>
            <a:ext uri="{FF2B5EF4-FFF2-40B4-BE49-F238E27FC236}">
              <a16:creationId xmlns:a16="http://schemas.microsoft.com/office/drawing/2014/main" id="{00000000-0008-0000-0400-00007F010000}"/>
            </a:ext>
          </a:extLst>
        </xdr:cNvPr>
        <xdr:cNvSpPr/>
      </xdr:nvSpPr>
      <xdr:spPr>
        <a:xfrm>
          <a:off x="3048000" y="12820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73677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717800" y="1258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69850</xdr:rowOff>
    </xdr:from>
    <xdr:to>
      <xdr:col>11</xdr:col>
      <xdr:colOff>9525</xdr:colOff>
      <xdr:row>75</xdr:row>
      <xdr:rowOff>127000</xdr:rowOff>
    </xdr:to>
    <xdr:cxnSp macro="">
      <xdr:nvCxnSpPr>
        <xdr:cNvPr id="385" name="直線コネクタ 384">
          <a:extLst>
            <a:ext uri="{FF2B5EF4-FFF2-40B4-BE49-F238E27FC236}">
              <a16:creationId xmlns:a16="http://schemas.microsoft.com/office/drawing/2014/main" id="{00000000-0008-0000-0400-000081010000}"/>
            </a:ext>
          </a:extLst>
        </xdr:cNvPr>
        <xdr:cNvCxnSpPr/>
      </xdr:nvCxnSpPr>
      <xdr:spPr>
        <a:xfrm flipV="1">
          <a:off x="1320800" y="129286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75</xdr:row>
      <xdr:rowOff>57150</xdr:rowOff>
    </xdr:from>
    <xdr:to>
      <xdr:col>11</xdr:col>
      <xdr:colOff>60325</xdr:colOff>
      <xdr:row>75</xdr:row>
      <xdr:rowOff>158750</xdr:rowOff>
    </xdr:to>
    <xdr:sp macro="" textlink="">
      <xdr:nvSpPr>
        <xdr:cNvPr id="386" name="フローチャート: 判断 385">
          <a:extLst>
            <a:ext uri="{FF2B5EF4-FFF2-40B4-BE49-F238E27FC236}">
              <a16:creationId xmlns:a16="http://schemas.microsoft.com/office/drawing/2014/main" id="{00000000-0008-0000-0400-000082010000}"/>
            </a:ext>
          </a:extLst>
        </xdr:cNvPr>
        <xdr:cNvSpPr/>
      </xdr:nvSpPr>
      <xdr:spPr>
        <a:xfrm>
          <a:off x="2159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143527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828800" y="1300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19050</xdr:rowOff>
    </xdr:from>
    <xdr:to>
      <xdr:col>6</xdr:col>
      <xdr:colOff>171450</xdr:colOff>
      <xdr:row>75</xdr:row>
      <xdr:rowOff>120650</xdr:rowOff>
    </xdr:to>
    <xdr:sp macro="" textlink="">
      <xdr:nvSpPr>
        <xdr:cNvPr id="388" name="フローチャート: 判断 387">
          <a:extLst>
            <a:ext uri="{FF2B5EF4-FFF2-40B4-BE49-F238E27FC236}">
              <a16:creationId xmlns:a16="http://schemas.microsoft.com/office/drawing/2014/main" id="{00000000-0008-0000-0400-000084010000}"/>
            </a:ext>
          </a:extLst>
        </xdr:cNvPr>
        <xdr:cNvSpPr/>
      </xdr:nvSpPr>
      <xdr:spPr>
        <a:xfrm>
          <a:off x="1270000" y="1287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939800" y="1264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19050</xdr:rowOff>
    </xdr:from>
    <xdr:to>
      <xdr:col>24</xdr:col>
      <xdr:colOff>76200</xdr:colOff>
      <xdr:row>75</xdr:row>
      <xdr:rowOff>120650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47752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162577</xdr:rowOff>
    </xdr:from>
    <xdr:ext cx="762000" cy="259045"/>
    <xdr:sp macro="" textlink="">
      <xdr:nvSpPr>
        <xdr:cNvPr id="396" name="公債費該当値テキスト">
          <a:extLst>
            <a:ext uri="{FF2B5EF4-FFF2-40B4-BE49-F238E27FC236}">
              <a16:creationId xmlns:a16="http://schemas.microsoft.com/office/drawing/2014/main" id="{00000000-0008-0000-0400-00008C010000}"/>
            </a:ext>
          </a:extLst>
        </xdr:cNvPr>
        <xdr:cNvSpPr txBox="1"/>
      </xdr:nvSpPr>
      <xdr:spPr>
        <a:xfrm>
          <a:off x="4914900" y="1284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0</xdr:rowOff>
    </xdr:from>
    <xdr:to>
      <xdr:col>20</xdr:col>
      <xdr:colOff>38100</xdr:colOff>
      <xdr:row>75</xdr:row>
      <xdr:rowOff>101600</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3937000" y="1285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86377</xdr:rowOff>
    </xdr:from>
    <xdr:ext cx="7366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3606800" y="12945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38100</xdr:rowOff>
    </xdr:from>
    <xdr:to>
      <xdr:col>15</xdr:col>
      <xdr:colOff>149225</xdr:colOff>
      <xdr:row>75</xdr:row>
      <xdr:rowOff>139700</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3048000" y="1289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124477</xdr:rowOff>
    </xdr:from>
    <xdr:ext cx="762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2717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19050</xdr:rowOff>
    </xdr:from>
    <xdr:to>
      <xdr:col>11</xdr:col>
      <xdr:colOff>60325</xdr:colOff>
      <xdr:row>75</xdr:row>
      <xdr:rowOff>120650</xdr:rowOff>
    </xdr:to>
    <xdr:sp macro="" textlink="">
      <xdr:nvSpPr>
        <xdr:cNvPr id="401" name="楕円 400">
          <a:extLst>
            <a:ext uri="{FF2B5EF4-FFF2-40B4-BE49-F238E27FC236}">
              <a16:creationId xmlns:a16="http://schemas.microsoft.com/office/drawing/2014/main" id="{00000000-0008-0000-0400-000091010000}"/>
            </a:ext>
          </a:extLst>
        </xdr:cNvPr>
        <xdr:cNvSpPr/>
      </xdr:nvSpPr>
      <xdr:spPr>
        <a:xfrm>
          <a:off x="2159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828800" y="1264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76200</xdr:rowOff>
    </xdr:from>
    <xdr:to>
      <xdr:col>6</xdr:col>
      <xdr:colOff>171450</xdr:colOff>
      <xdr:row>76</xdr:row>
      <xdr:rowOff>6350</xdr:rowOff>
    </xdr:to>
    <xdr:sp macro="" textlink="">
      <xdr:nvSpPr>
        <xdr:cNvPr id="403" name="楕円 402">
          <a:extLst>
            <a:ext uri="{FF2B5EF4-FFF2-40B4-BE49-F238E27FC236}">
              <a16:creationId xmlns:a16="http://schemas.microsoft.com/office/drawing/2014/main" id="{00000000-0008-0000-0400-000093010000}"/>
            </a:ext>
          </a:extLst>
        </xdr:cNvPr>
        <xdr:cNvSpPr/>
      </xdr:nvSpPr>
      <xdr:spPr>
        <a:xfrm>
          <a:off x="1270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162577</xdr:rowOff>
    </xdr:from>
    <xdr:ext cx="762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939800" y="1302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1" name="正方形/長方形 410">
          <a:extLst>
            <a:ext uri="{FF2B5EF4-FFF2-40B4-BE49-F238E27FC236}">
              <a16:creationId xmlns:a16="http://schemas.microsoft.com/office/drawing/2014/main" id="{00000000-0008-0000-0400-00009B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2" name="正方形/長方形 411">
          <a:extLst>
            <a:ext uri="{FF2B5EF4-FFF2-40B4-BE49-F238E27FC236}">
              <a16:creationId xmlns:a16="http://schemas.microsoft.com/office/drawing/2014/main" id="{00000000-0008-0000-0400-00009C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3" name="正方形/長方形 412">
          <a:extLst>
            <a:ext uri="{FF2B5EF4-FFF2-40B4-BE49-F238E27FC236}">
              <a16:creationId xmlns:a16="http://schemas.microsoft.com/office/drawing/2014/main" id="{00000000-0008-0000-0400-00009D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4" name="正方形/長方形 413">
          <a:extLst>
            <a:ext uri="{FF2B5EF4-FFF2-40B4-BE49-F238E27FC236}">
              <a16:creationId xmlns:a16="http://schemas.microsoft.com/office/drawing/2014/main" id="{00000000-0008-0000-0400-00009E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b="0">
              <a:solidFill>
                <a:sysClr val="windowText" lastClr="000000"/>
              </a:solidFill>
              <a:effectLst/>
              <a:latin typeface="+mn-lt"/>
              <a:ea typeface="+mn-ea"/>
              <a:cs typeface="+mn-cs"/>
            </a:rPr>
            <a:t>　公債費以外に係る経常収支比率は、特別区税や特別区交付金などの増により経常一般財源等が増加した</a:t>
          </a:r>
          <a:r>
            <a:rPr kumimoji="1" lang="ja-JP" altLang="en-US" sz="1300" b="0">
              <a:solidFill>
                <a:sysClr val="windowText" lastClr="000000"/>
              </a:solidFill>
              <a:effectLst/>
              <a:latin typeface="+mn-lt"/>
              <a:ea typeface="+mn-ea"/>
              <a:cs typeface="+mn-cs"/>
            </a:rPr>
            <a:t>一方で、経常的経費充当一般財源も増加したことから</a:t>
          </a:r>
          <a:r>
            <a:rPr kumimoji="1" lang="ja-JP" altLang="ja-JP" sz="1300" b="0">
              <a:solidFill>
                <a:sysClr val="windowText" lastClr="000000"/>
              </a:solidFill>
              <a:effectLst/>
              <a:latin typeface="+mn-lt"/>
              <a:ea typeface="+mn-ea"/>
              <a:cs typeface="+mn-cs"/>
            </a:rPr>
            <a:t>、前年度と比較し０．</a:t>
          </a:r>
          <a:r>
            <a:rPr kumimoji="1" lang="ja-JP" altLang="en-US" sz="1300" b="0">
              <a:solidFill>
                <a:sysClr val="windowText" lastClr="000000"/>
              </a:solidFill>
              <a:effectLst/>
              <a:latin typeface="+mn-lt"/>
              <a:ea typeface="+mn-ea"/>
              <a:cs typeface="+mn-cs"/>
            </a:rPr>
            <a:t>５</a:t>
          </a:r>
          <a:r>
            <a:rPr kumimoji="1" lang="ja-JP" altLang="ja-JP" sz="1300" b="0">
              <a:solidFill>
                <a:sysClr val="windowText" lastClr="000000"/>
              </a:solidFill>
              <a:effectLst/>
              <a:latin typeface="+mn-lt"/>
              <a:ea typeface="+mn-ea"/>
              <a:cs typeface="+mn-cs"/>
            </a:rPr>
            <a:t>ポイント</a:t>
          </a:r>
          <a:r>
            <a:rPr kumimoji="1" lang="ja-JP" altLang="en-US" sz="1300" b="0">
              <a:solidFill>
                <a:sysClr val="windowText" lastClr="000000"/>
              </a:solidFill>
              <a:effectLst/>
              <a:latin typeface="+mn-lt"/>
              <a:ea typeface="+mn-ea"/>
              <a:cs typeface="+mn-cs"/>
            </a:rPr>
            <a:t>上昇</a:t>
          </a:r>
          <a:r>
            <a:rPr kumimoji="1" lang="ja-JP" altLang="ja-JP" sz="1300" b="0">
              <a:solidFill>
                <a:sysClr val="windowText" lastClr="000000"/>
              </a:solidFill>
              <a:effectLst/>
              <a:latin typeface="+mn-lt"/>
              <a:ea typeface="+mn-ea"/>
              <a:cs typeface="+mn-cs"/>
            </a:rPr>
            <a:t>している</a:t>
          </a:r>
          <a:r>
            <a:rPr kumimoji="1" lang="ja-JP" altLang="en-US" sz="1300" b="0">
              <a:solidFill>
                <a:sysClr val="windowText" lastClr="000000"/>
              </a:solidFill>
              <a:effectLst/>
              <a:latin typeface="+mn-lt"/>
              <a:ea typeface="+mn-ea"/>
              <a:cs typeface="+mn-cs"/>
            </a:rPr>
            <a:t>。</a:t>
          </a:r>
          <a:r>
            <a:rPr kumimoji="1" lang="ja-JP" altLang="ja-JP" sz="1300" b="0">
              <a:solidFill>
                <a:sysClr val="windowText" lastClr="000000"/>
              </a:solidFill>
              <a:effectLst/>
              <a:latin typeface="+mn-lt"/>
              <a:ea typeface="+mn-ea"/>
              <a:cs typeface="+mn-cs"/>
            </a:rPr>
            <a:t>２３区の平均値との比較では５．</a:t>
          </a:r>
          <a:r>
            <a:rPr kumimoji="1" lang="ja-JP" altLang="en-US" sz="1300" b="0">
              <a:solidFill>
                <a:sysClr val="windowText" lastClr="000000"/>
              </a:solidFill>
              <a:effectLst/>
              <a:latin typeface="+mn-lt"/>
              <a:ea typeface="+mn-ea"/>
              <a:cs typeface="+mn-cs"/>
            </a:rPr>
            <a:t>３</a:t>
          </a:r>
          <a:r>
            <a:rPr kumimoji="1" lang="ja-JP" altLang="ja-JP" sz="1300" b="0">
              <a:solidFill>
                <a:sysClr val="windowText" lastClr="000000"/>
              </a:solidFill>
              <a:effectLst/>
              <a:latin typeface="+mn-lt"/>
              <a:ea typeface="+mn-ea"/>
              <a:cs typeface="+mn-cs"/>
            </a:rPr>
            <a:t>ポイント上回っている。</a:t>
          </a:r>
          <a:endParaRPr lang="ja-JP" altLang="ja-JP" sz="1300" b="0">
            <a:solidFill>
              <a:sysClr val="windowText" lastClr="000000"/>
            </a:solidFill>
            <a:effectLst/>
          </a:endParaRPr>
        </a:p>
      </xdr:txBody>
    </xdr:sp>
    <xdr:clientData/>
  </xdr:twoCellAnchor>
  <xdr:oneCellAnchor>
    <xdr:from>
      <xdr:col>62</xdr:col>
      <xdr:colOff>6350</xdr:colOff>
      <xdr:row>69</xdr:row>
      <xdr:rowOff>107950</xdr:rowOff>
    </xdr:from>
    <xdr:ext cx="298543" cy="225703"/>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9" name="公債費以外グラフ枠">
          <a:extLst>
            <a:ext uri="{FF2B5EF4-FFF2-40B4-BE49-F238E27FC236}">
              <a16:creationId xmlns:a16="http://schemas.microsoft.com/office/drawing/2014/main" id="{00000000-0008-0000-0400-0000AD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108712</xdr:rowOff>
    </xdr:from>
    <xdr:to>
      <xdr:col>82</xdr:col>
      <xdr:colOff>107950</xdr:colOff>
      <xdr:row>79</xdr:row>
      <xdr:rowOff>33274</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6510000" y="12796012"/>
          <a:ext cx="0" cy="7818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5351</xdr:rowOff>
    </xdr:from>
    <xdr:ext cx="762000" cy="259045"/>
    <xdr:sp macro="" textlink="">
      <xdr:nvSpPr>
        <xdr:cNvPr id="431" name="公債費以外最小値テキスト">
          <a:extLst>
            <a:ext uri="{FF2B5EF4-FFF2-40B4-BE49-F238E27FC236}">
              <a16:creationId xmlns:a16="http://schemas.microsoft.com/office/drawing/2014/main" id="{00000000-0008-0000-0400-0000AF010000}"/>
            </a:ext>
          </a:extLst>
        </xdr:cNvPr>
        <xdr:cNvSpPr txBox="1"/>
      </xdr:nvSpPr>
      <xdr:spPr>
        <a:xfrm>
          <a:off x="16598900" y="13549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79</xdr:row>
      <xdr:rowOff>33274</xdr:rowOff>
    </xdr:from>
    <xdr:to>
      <xdr:col>82</xdr:col>
      <xdr:colOff>196850</xdr:colOff>
      <xdr:row>79</xdr:row>
      <xdr:rowOff>33274</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6421100" y="13577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23639</xdr:rowOff>
    </xdr:from>
    <xdr:ext cx="762000" cy="259045"/>
    <xdr:sp macro="" textlink="">
      <xdr:nvSpPr>
        <xdr:cNvPr id="433" name="公債費以外最大値テキスト">
          <a:extLst>
            <a:ext uri="{FF2B5EF4-FFF2-40B4-BE49-F238E27FC236}">
              <a16:creationId xmlns:a16="http://schemas.microsoft.com/office/drawing/2014/main" id="{00000000-0008-0000-0400-0000B1010000}"/>
            </a:ext>
          </a:extLst>
        </xdr:cNvPr>
        <xdr:cNvSpPr txBox="1"/>
      </xdr:nvSpPr>
      <xdr:spPr>
        <a:xfrm>
          <a:off x="16598900" y="1253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108712</xdr:rowOff>
    </xdr:from>
    <xdr:to>
      <xdr:col>82</xdr:col>
      <xdr:colOff>196850</xdr:colOff>
      <xdr:row>74</xdr:row>
      <xdr:rowOff>108712</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6421100" y="12796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154432</xdr:rowOff>
    </xdr:from>
    <xdr:to>
      <xdr:col>82</xdr:col>
      <xdr:colOff>107950</xdr:colOff>
      <xdr:row>79</xdr:row>
      <xdr:rowOff>5842</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5671800" y="13527532"/>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72153</xdr:rowOff>
    </xdr:from>
    <xdr:ext cx="762000" cy="259045"/>
    <xdr:sp macro="" textlink="">
      <xdr:nvSpPr>
        <xdr:cNvPr id="436" name="公債費以外平均値テキスト">
          <a:extLst>
            <a:ext uri="{FF2B5EF4-FFF2-40B4-BE49-F238E27FC236}">
              <a16:creationId xmlns:a16="http://schemas.microsoft.com/office/drawing/2014/main" id="{00000000-0008-0000-0400-0000B4010000}"/>
            </a:ext>
          </a:extLst>
        </xdr:cNvPr>
        <xdr:cNvSpPr txBox="1"/>
      </xdr:nvSpPr>
      <xdr:spPr>
        <a:xfrm>
          <a:off x="16598900" y="13102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55626</xdr:rowOff>
    </xdr:from>
    <xdr:to>
      <xdr:col>82</xdr:col>
      <xdr:colOff>158750</xdr:colOff>
      <xdr:row>77</xdr:row>
      <xdr:rowOff>157226</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64592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154432</xdr:rowOff>
    </xdr:from>
    <xdr:to>
      <xdr:col>78</xdr:col>
      <xdr:colOff>69850</xdr:colOff>
      <xdr:row>79</xdr:row>
      <xdr:rowOff>19558</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flipV="1">
          <a:off x="14782800" y="1352753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5335</xdr:rowOff>
    </xdr:from>
    <xdr:to>
      <xdr:col>78</xdr:col>
      <xdr:colOff>120650</xdr:colOff>
      <xdr:row>77</xdr:row>
      <xdr:rowOff>106935</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56210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117112</xdr:rowOff>
    </xdr:from>
    <xdr:ext cx="7366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5290800" y="12975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79</xdr:row>
      <xdr:rowOff>10413</xdr:rowOff>
    </xdr:from>
    <xdr:to>
      <xdr:col>73</xdr:col>
      <xdr:colOff>180975</xdr:colOff>
      <xdr:row>79</xdr:row>
      <xdr:rowOff>19558</xdr:rowOff>
    </xdr:to>
    <xdr:cxnSp macro="">
      <xdr:nvCxnSpPr>
        <xdr:cNvPr id="441" name="直線コネクタ 440">
          <a:extLst>
            <a:ext uri="{FF2B5EF4-FFF2-40B4-BE49-F238E27FC236}">
              <a16:creationId xmlns:a16="http://schemas.microsoft.com/office/drawing/2014/main" id="{00000000-0008-0000-0400-0000B9010000}"/>
            </a:ext>
          </a:extLst>
        </xdr:cNvPr>
        <xdr:cNvCxnSpPr/>
      </xdr:nvCxnSpPr>
      <xdr:spPr>
        <a:xfrm>
          <a:off x="13893800" y="13554963"/>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9906</xdr:rowOff>
    </xdr:from>
    <xdr:to>
      <xdr:col>74</xdr:col>
      <xdr:colOff>31750</xdr:colOff>
      <xdr:row>77</xdr:row>
      <xdr:rowOff>111506</xdr:rowOff>
    </xdr:to>
    <xdr:sp macro="" textlink="">
      <xdr:nvSpPr>
        <xdr:cNvPr id="442" name="フローチャート: 判断 441">
          <a:extLst>
            <a:ext uri="{FF2B5EF4-FFF2-40B4-BE49-F238E27FC236}">
              <a16:creationId xmlns:a16="http://schemas.microsoft.com/office/drawing/2014/main" id="{00000000-0008-0000-0400-0000BA010000}"/>
            </a:ext>
          </a:extLst>
        </xdr:cNvPr>
        <xdr:cNvSpPr/>
      </xdr:nvSpPr>
      <xdr:spPr>
        <a:xfrm>
          <a:off x="147320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121683</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401800" y="12980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79</xdr:row>
      <xdr:rowOff>10413</xdr:rowOff>
    </xdr:from>
    <xdr:to>
      <xdr:col>69</xdr:col>
      <xdr:colOff>92075</xdr:colOff>
      <xdr:row>80</xdr:row>
      <xdr:rowOff>85852</xdr:rowOff>
    </xdr:to>
    <xdr:cxnSp macro="">
      <xdr:nvCxnSpPr>
        <xdr:cNvPr id="444" name="直線コネクタ 443">
          <a:extLst>
            <a:ext uri="{FF2B5EF4-FFF2-40B4-BE49-F238E27FC236}">
              <a16:creationId xmlns:a16="http://schemas.microsoft.com/office/drawing/2014/main" id="{00000000-0008-0000-0400-0000BC010000}"/>
            </a:ext>
          </a:extLst>
        </xdr:cNvPr>
        <xdr:cNvCxnSpPr/>
      </xdr:nvCxnSpPr>
      <xdr:spPr>
        <a:xfrm flipV="1">
          <a:off x="13004800" y="13554963"/>
          <a:ext cx="889000" cy="246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83058</xdr:rowOff>
    </xdr:from>
    <xdr:to>
      <xdr:col>69</xdr:col>
      <xdr:colOff>142875</xdr:colOff>
      <xdr:row>78</xdr:row>
      <xdr:rowOff>13208</xdr:rowOff>
    </xdr:to>
    <xdr:sp macro="" textlink="">
      <xdr:nvSpPr>
        <xdr:cNvPr id="445" name="フローチャート: 判断 444">
          <a:extLst>
            <a:ext uri="{FF2B5EF4-FFF2-40B4-BE49-F238E27FC236}">
              <a16:creationId xmlns:a16="http://schemas.microsoft.com/office/drawing/2014/main" id="{00000000-0008-0000-0400-0000BD010000}"/>
            </a:ext>
          </a:extLst>
        </xdr:cNvPr>
        <xdr:cNvSpPr/>
      </xdr:nvSpPr>
      <xdr:spPr>
        <a:xfrm>
          <a:off x="138430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23385</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512800" y="1305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71628</xdr:rowOff>
    </xdr:from>
    <xdr:to>
      <xdr:col>65</xdr:col>
      <xdr:colOff>53975</xdr:colOff>
      <xdr:row>79</xdr:row>
      <xdr:rowOff>1778</xdr:rowOff>
    </xdr:to>
    <xdr:sp macro="" textlink="">
      <xdr:nvSpPr>
        <xdr:cNvPr id="447" name="フローチャート: 判断 446">
          <a:extLst>
            <a:ext uri="{FF2B5EF4-FFF2-40B4-BE49-F238E27FC236}">
              <a16:creationId xmlns:a16="http://schemas.microsoft.com/office/drawing/2014/main" id="{00000000-0008-0000-0400-0000BF010000}"/>
            </a:ext>
          </a:extLst>
        </xdr:cNvPr>
        <xdr:cNvSpPr/>
      </xdr:nvSpPr>
      <xdr:spPr>
        <a:xfrm>
          <a:off x="12954000" y="13444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11955</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2623800" y="13213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126492</xdr:rowOff>
    </xdr:from>
    <xdr:to>
      <xdr:col>82</xdr:col>
      <xdr:colOff>158750</xdr:colOff>
      <xdr:row>79</xdr:row>
      <xdr:rowOff>56642</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6459200" y="13499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35069</xdr:rowOff>
    </xdr:from>
    <xdr:ext cx="762000" cy="259045"/>
    <xdr:sp macro="" textlink="">
      <xdr:nvSpPr>
        <xdr:cNvPr id="455" name="公債費以外該当値テキスト">
          <a:extLst>
            <a:ext uri="{FF2B5EF4-FFF2-40B4-BE49-F238E27FC236}">
              <a16:creationId xmlns:a16="http://schemas.microsoft.com/office/drawing/2014/main" id="{00000000-0008-0000-0400-0000C7010000}"/>
            </a:ext>
          </a:extLst>
        </xdr:cNvPr>
        <xdr:cNvSpPr txBox="1"/>
      </xdr:nvSpPr>
      <xdr:spPr>
        <a:xfrm>
          <a:off x="16598900" y="13408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103632</xdr:rowOff>
    </xdr:from>
    <xdr:to>
      <xdr:col>78</xdr:col>
      <xdr:colOff>120650</xdr:colOff>
      <xdr:row>79</xdr:row>
      <xdr:rowOff>33782</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5621000" y="13476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79</xdr:row>
      <xdr:rowOff>18559</xdr:rowOff>
    </xdr:from>
    <xdr:ext cx="7366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5290800" y="13563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140208</xdr:rowOff>
    </xdr:from>
    <xdr:to>
      <xdr:col>74</xdr:col>
      <xdr:colOff>31750</xdr:colOff>
      <xdr:row>79</xdr:row>
      <xdr:rowOff>70358</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4732000" y="13513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55135</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4401800" y="13599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78</xdr:row>
      <xdr:rowOff>131063</xdr:rowOff>
    </xdr:from>
    <xdr:to>
      <xdr:col>69</xdr:col>
      <xdr:colOff>142875</xdr:colOff>
      <xdr:row>79</xdr:row>
      <xdr:rowOff>61213</xdr:rowOff>
    </xdr:to>
    <xdr:sp macro="" textlink="">
      <xdr:nvSpPr>
        <xdr:cNvPr id="460" name="楕円 459">
          <a:extLst>
            <a:ext uri="{FF2B5EF4-FFF2-40B4-BE49-F238E27FC236}">
              <a16:creationId xmlns:a16="http://schemas.microsoft.com/office/drawing/2014/main" id="{00000000-0008-0000-0400-0000CC010000}"/>
            </a:ext>
          </a:extLst>
        </xdr:cNvPr>
        <xdr:cNvSpPr/>
      </xdr:nvSpPr>
      <xdr:spPr>
        <a:xfrm>
          <a:off x="13843000" y="13504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45990</xdr:rowOff>
    </xdr:from>
    <xdr:ext cx="762000" cy="259045"/>
    <xdr:sp macro="" textlink="">
      <xdr:nvSpPr>
        <xdr:cNvPr id="461" name="テキスト ボックス 460">
          <a:extLst>
            <a:ext uri="{FF2B5EF4-FFF2-40B4-BE49-F238E27FC236}">
              <a16:creationId xmlns:a16="http://schemas.microsoft.com/office/drawing/2014/main" id="{00000000-0008-0000-0400-0000CD010000}"/>
            </a:ext>
          </a:extLst>
        </xdr:cNvPr>
        <xdr:cNvSpPr txBox="1"/>
      </xdr:nvSpPr>
      <xdr:spPr>
        <a:xfrm>
          <a:off x="13512800" y="13590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80</xdr:row>
      <xdr:rowOff>35052</xdr:rowOff>
    </xdr:from>
    <xdr:to>
      <xdr:col>65</xdr:col>
      <xdr:colOff>53975</xdr:colOff>
      <xdr:row>80</xdr:row>
      <xdr:rowOff>136652</xdr:rowOff>
    </xdr:to>
    <xdr:sp macro="" textlink="">
      <xdr:nvSpPr>
        <xdr:cNvPr id="462" name="楕円 461">
          <a:extLst>
            <a:ext uri="{FF2B5EF4-FFF2-40B4-BE49-F238E27FC236}">
              <a16:creationId xmlns:a16="http://schemas.microsoft.com/office/drawing/2014/main" id="{00000000-0008-0000-0400-0000CE010000}"/>
            </a:ext>
          </a:extLst>
        </xdr:cNvPr>
        <xdr:cNvSpPr/>
      </xdr:nvSpPr>
      <xdr:spPr>
        <a:xfrm>
          <a:off x="12954000" y="13751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80</xdr:row>
      <xdr:rowOff>121429</xdr:rowOff>
    </xdr:from>
    <xdr:ext cx="762000" cy="259045"/>
    <xdr:sp macro="" textlink="">
      <xdr:nvSpPr>
        <xdr:cNvPr id="463" name="テキスト ボックス 462">
          <a:extLst>
            <a:ext uri="{FF2B5EF4-FFF2-40B4-BE49-F238E27FC236}">
              <a16:creationId xmlns:a16="http://schemas.microsoft.com/office/drawing/2014/main" id="{00000000-0008-0000-0400-0000CF010000}"/>
            </a:ext>
          </a:extLst>
        </xdr:cNvPr>
        <xdr:cNvSpPr txBox="1"/>
      </xdr:nvSpPr>
      <xdr:spPr>
        <a:xfrm>
          <a:off x="12623800" y="13837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東京都台東区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12178</xdr:rowOff>
    </xdr:from>
    <xdr:to>
      <xdr:col>29</xdr:col>
      <xdr:colOff>127000</xdr:colOff>
      <xdr:row>19</xdr:row>
      <xdr:rowOff>67150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1945753"/>
          <a:ext cx="0" cy="142657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39227</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3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51,873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67150</xdr:rowOff>
    </xdr:from>
    <xdr:to>
      <xdr:col>30</xdr:col>
      <xdr:colOff>25400</xdr:colOff>
      <xdr:row>19</xdr:row>
      <xdr:rowOff>67150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37232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98555</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689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182,923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12178</xdr:rowOff>
    </xdr:from>
    <xdr:to>
      <xdr:col>30</xdr:col>
      <xdr:colOff>25400</xdr:colOff>
      <xdr:row>11</xdr:row>
      <xdr:rowOff>12178</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19457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136819</xdr:rowOff>
    </xdr:from>
    <xdr:to>
      <xdr:col>29</xdr:col>
      <xdr:colOff>127000</xdr:colOff>
      <xdr:row>17</xdr:row>
      <xdr:rowOff>20930</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2927644"/>
          <a:ext cx="647700" cy="555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132957</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30952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160880</xdr:rowOff>
    </xdr:from>
    <xdr:to>
      <xdr:col>29</xdr:col>
      <xdr:colOff>177800</xdr:colOff>
      <xdr:row>18</xdr:row>
      <xdr:rowOff>91030</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31231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20734</xdr:rowOff>
    </xdr:from>
    <xdr:to>
      <xdr:col>26</xdr:col>
      <xdr:colOff>50800</xdr:colOff>
      <xdr:row>17</xdr:row>
      <xdr:rowOff>20930</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a:off x="4305300" y="2983009"/>
          <a:ext cx="698500" cy="1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38721</xdr:rowOff>
    </xdr:from>
    <xdr:to>
      <xdr:col>26</xdr:col>
      <xdr:colOff>101600</xdr:colOff>
      <xdr:row>18</xdr:row>
      <xdr:rowOff>140321</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31724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125098</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32588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2979</xdr:rowOff>
    </xdr:from>
    <xdr:to>
      <xdr:col>22</xdr:col>
      <xdr:colOff>114300</xdr:colOff>
      <xdr:row>17</xdr:row>
      <xdr:rowOff>20734</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a:off x="3606800" y="2965254"/>
          <a:ext cx="698500" cy="177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44751</xdr:rowOff>
    </xdr:from>
    <xdr:to>
      <xdr:col>22</xdr:col>
      <xdr:colOff>165100</xdr:colOff>
      <xdr:row>18</xdr:row>
      <xdr:rowOff>146351</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31784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131128</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3264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2979</xdr:rowOff>
    </xdr:from>
    <xdr:to>
      <xdr:col>18</xdr:col>
      <xdr:colOff>177800</xdr:colOff>
      <xdr:row>17</xdr:row>
      <xdr:rowOff>12950</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2965254"/>
          <a:ext cx="698500" cy="99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47298</xdr:rowOff>
    </xdr:from>
    <xdr:to>
      <xdr:col>19</xdr:col>
      <xdr:colOff>38100</xdr:colOff>
      <xdr:row>18</xdr:row>
      <xdr:rowOff>148899</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3181023"/>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133675</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3267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48235</xdr:rowOff>
    </xdr:from>
    <xdr:to>
      <xdr:col>15</xdr:col>
      <xdr:colOff>101600</xdr:colOff>
      <xdr:row>18</xdr:row>
      <xdr:rowOff>149835</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31819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134612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3268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86019</xdr:rowOff>
    </xdr:from>
    <xdr:to>
      <xdr:col>29</xdr:col>
      <xdr:colOff>177800</xdr:colOff>
      <xdr:row>17</xdr:row>
      <xdr:rowOff>16169</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28768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102546</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272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141580</xdr:rowOff>
    </xdr:from>
    <xdr:to>
      <xdr:col>26</xdr:col>
      <xdr:colOff>101600</xdr:colOff>
      <xdr:row>17</xdr:row>
      <xdr:rowOff>71730</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29324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81907</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27012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141384</xdr:rowOff>
    </xdr:from>
    <xdr:to>
      <xdr:col>22</xdr:col>
      <xdr:colOff>165100</xdr:colOff>
      <xdr:row>17</xdr:row>
      <xdr:rowOff>71534</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29322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81711</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2701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123629</xdr:rowOff>
    </xdr:from>
    <xdr:to>
      <xdr:col>19</xdr:col>
      <xdr:colOff>38100</xdr:colOff>
      <xdr:row>17</xdr:row>
      <xdr:rowOff>53779</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29144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63956</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2683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133600</xdr:rowOff>
    </xdr:from>
    <xdr:to>
      <xdr:col>15</xdr:col>
      <xdr:colOff>101600</xdr:colOff>
      <xdr:row>17</xdr:row>
      <xdr:rowOff>63750</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29244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73927</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2693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241300</xdr:rowOff>
    </xdr:from>
    <xdr:to>
      <xdr:col>33</xdr:col>
      <xdr:colOff>114300</xdr:colOff>
      <xdr:row>37</xdr:row>
      <xdr:rowOff>241300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298450</xdr:rowOff>
    </xdr:from>
    <xdr:to>
      <xdr:col>33</xdr:col>
      <xdr:colOff>114300</xdr:colOff>
      <xdr:row>33</xdr:row>
      <xdr:rowOff>298450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156227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156889</xdr:rowOff>
    </xdr:from>
    <xdr:to>
      <xdr:col>29</xdr:col>
      <xdr:colOff>127000</xdr:colOff>
      <xdr:row>37</xdr:row>
      <xdr:rowOff>181921</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081439"/>
          <a:ext cx="0" cy="122518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153998</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278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181921</xdr:rowOff>
    </xdr:from>
    <xdr:to>
      <xdr:col>30</xdr:col>
      <xdr:colOff>25400</xdr:colOff>
      <xdr:row>37</xdr:row>
      <xdr:rowOff>181921</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3066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71816</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824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156889</xdr:rowOff>
    </xdr:from>
    <xdr:to>
      <xdr:col>30</xdr:col>
      <xdr:colOff>25400</xdr:colOff>
      <xdr:row>33</xdr:row>
      <xdr:rowOff>156889</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08143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304165</xdr:rowOff>
    </xdr:from>
    <xdr:to>
      <xdr:col>29</xdr:col>
      <xdr:colOff>127000</xdr:colOff>
      <xdr:row>36</xdr:row>
      <xdr:rowOff>102426</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003800" y="6914515"/>
          <a:ext cx="647700" cy="1411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288942</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899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294170</xdr:rowOff>
    </xdr:from>
    <xdr:to>
      <xdr:col>29</xdr:col>
      <xdr:colOff>177800</xdr:colOff>
      <xdr:row>36</xdr:row>
      <xdr:rowOff>52870</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9045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102426</xdr:rowOff>
    </xdr:from>
    <xdr:to>
      <xdr:col>26</xdr:col>
      <xdr:colOff>50800</xdr:colOff>
      <xdr:row>37</xdr:row>
      <xdr:rowOff>15043</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7055676"/>
          <a:ext cx="698500" cy="840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91516</xdr:rowOff>
    </xdr:from>
    <xdr:to>
      <xdr:col>26</xdr:col>
      <xdr:colOff>101600</xdr:colOff>
      <xdr:row>37</xdr:row>
      <xdr:rowOff>21666</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70447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6443</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71311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15043</xdr:rowOff>
    </xdr:from>
    <xdr:to>
      <xdr:col>22</xdr:col>
      <xdr:colOff>114300</xdr:colOff>
      <xdr:row>37</xdr:row>
      <xdr:rowOff>98882</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7139743"/>
          <a:ext cx="698500" cy="838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37</xdr:row>
      <xdr:rowOff>27451</xdr:rowOff>
    </xdr:from>
    <xdr:to>
      <xdr:col>22</xdr:col>
      <xdr:colOff>165100</xdr:colOff>
      <xdr:row>37</xdr:row>
      <xdr:rowOff>129051</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7152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113828</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7238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98882</xdr:rowOff>
    </xdr:from>
    <xdr:to>
      <xdr:col>18</xdr:col>
      <xdr:colOff>177800</xdr:colOff>
      <xdr:row>37</xdr:row>
      <xdr:rowOff>109112</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2908300" y="7223582"/>
          <a:ext cx="698500" cy="102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37</xdr:row>
      <xdr:rowOff>46254</xdr:rowOff>
    </xdr:from>
    <xdr:to>
      <xdr:col>19</xdr:col>
      <xdr:colOff>38100</xdr:colOff>
      <xdr:row>37</xdr:row>
      <xdr:rowOff>147854</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71709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329481</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939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56197</xdr:rowOff>
    </xdr:from>
    <xdr:to>
      <xdr:col>15</xdr:col>
      <xdr:colOff>101600</xdr:colOff>
      <xdr:row>37</xdr:row>
      <xdr:rowOff>157797</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71808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339424</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949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253365</xdr:rowOff>
    </xdr:from>
    <xdr:to>
      <xdr:col>29</xdr:col>
      <xdr:colOff>177800</xdr:colOff>
      <xdr:row>36</xdr:row>
      <xdr:rowOff>12065</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8637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98442</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708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51626</xdr:rowOff>
    </xdr:from>
    <xdr:to>
      <xdr:col>26</xdr:col>
      <xdr:colOff>101600</xdr:colOff>
      <xdr:row>36</xdr:row>
      <xdr:rowOff>153226</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70048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163403</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7737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135693</xdr:rowOff>
    </xdr:from>
    <xdr:to>
      <xdr:col>22</xdr:col>
      <xdr:colOff>165100</xdr:colOff>
      <xdr:row>37</xdr:row>
      <xdr:rowOff>65843</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70889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247470</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85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48082</xdr:rowOff>
    </xdr:from>
    <xdr:to>
      <xdr:col>19</xdr:col>
      <xdr:colOff>38100</xdr:colOff>
      <xdr:row>37</xdr:row>
      <xdr:rowOff>149682</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71727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134459</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7259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58312</xdr:rowOff>
    </xdr:from>
    <xdr:to>
      <xdr:col>15</xdr:col>
      <xdr:colOff>101600</xdr:colOff>
      <xdr:row>37</xdr:row>
      <xdr:rowOff>159912</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71830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144689</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7269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東京都台東区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216,084
195,752
10.11
130,653,037
121,936,650
8,515,936
66,003,589
11,514,041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6590</xdr:rowOff>
    </xdr:from>
    <xdr:to>
      <xdr:col>24</xdr:col>
      <xdr:colOff>62865</xdr:colOff>
      <xdr:row>38</xdr:row>
      <xdr:rowOff>29210</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150090"/>
          <a:ext cx="1270" cy="1394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33037</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548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29210</xdr:rowOff>
    </xdr:from>
    <xdr:to>
      <xdr:col>24</xdr:col>
      <xdr:colOff>152400</xdr:colOff>
      <xdr:row>38</xdr:row>
      <xdr:rowOff>29210</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5443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124717</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253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180,228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6590</xdr:rowOff>
    </xdr:from>
    <xdr:to>
      <xdr:col>24</xdr:col>
      <xdr:colOff>152400</xdr:colOff>
      <xdr:row>30</xdr:row>
      <xdr:rowOff>6590</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150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122457</xdr:rowOff>
    </xdr:from>
    <xdr:to>
      <xdr:col>24</xdr:col>
      <xdr:colOff>63500</xdr:colOff>
      <xdr:row>36</xdr:row>
      <xdr:rowOff>34261</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123207"/>
          <a:ext cx="838200" cy="83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108149</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2803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129722</xdr:rowOff>
    </xdr:from>
    <xdr:to>
      <xdr:col>24</xdr:col>
      <xdr:colOff>114300</xdr:colOff>
      <xdr:row>37</xdr:row>
      <xdr:rowOff>59872</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301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3411</xdr:rowOff>
    </xdr:from>
    <xdr:to>
      <xdr:col>19</xdr:col>
      <xdr:colOff>177800</xdr:colOff>
      <xdr:row>36</xdr:row>
      <xdr:rowOff>34261</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6175611"/>
          <a:ext cx="889000" cy="30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34504</xdr:rowOff>
    </xdr:from>
    <xdr:to>
      <xdr:col>20</xdr:col>
      <xdr:colOff>38100</xdr:colOff>
      <xdr:row>37</xdr:row>
      <xdr:rowOff>136104</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378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127231</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470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161384</xdr:rowOff>
    </xdr:from>
    <xdr:to>
      <xdr:col>15</xdr:col>
      <xdr:colOff>50800</xdr:colOff>
      <xdr:row>36</xdr:row>
      <xdr:rowOff>3411</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a:off x="2019300" y="6162134"/>
          <a:ext cx="889000" cy="13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9434</xdr:rowOff>
    </xdr:from>
    <xdr:to>
      <xdr:col>15</xdr:col>
      <xdr:colOff>101600</xdr:colOff>
      <xdr:row>37</xdr:row>
      <xdr:rowOff>111034</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35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102161</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445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161384</xdr:rowOff>
    </xdr:from>
    <xdr:to>
      <xdr:col>10</xdr:col>
      <xdr:colOff>114300</xdr:colOff>
      <xdr:row>36</xdr:row>
      <xdr:rowOff>7569</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162134"/>
          <a:ext cx="889000" cy="17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13462</xdr:rowOff>
    </xdr:from>
    <xdr:to>
      <xdr:col>10</xdr:col>
      <xdr:colOff>165100</xdr:colOff>
      <xdr:row>37</xdr:row>
      <xdr:rowOff>115062</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57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106189</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449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10610</xdr:rowOff>
    </xdr:from>
    <xdr:to>
      <xdr:col>6</xdr:col>
      <xdr:colOff>38100</xdr:colOff>
      <xdr:row>37</xdr:row>
      <xdr:rowOff>112210</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54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103337</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446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71657</xdr:rowOff>
    </xdr:from>
    <xdr:to>
      <xdr:col>24</xdr:col>
      <xdr:colOff>114300</xdr:colOff>
      <xdr:row>36</xdr:row>
      <xdr:rowOff>1807</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072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94534</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923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154911</xdr:rowOff>
    </xdr:from>
    <xdr:to>
      <xdr:col>20</xdr:col>
      <xdr:colOff>38100</xdr:colOff>
      <xdr:row>36</xdr:row>
      <xdr:rowOff>85061</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155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101588</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5930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124061</xdr:rowOff>
    </xdr:from>
    <xdr:to>
      <xdr:col>15</xdr:col>
      <xdr:colOff>101600</xdr:colOff>
      <xdr:row>36</xdr:row>
      <xdr:rowOff>54211</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124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70738</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5900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110584</xdr:rowOff>
    </xdr:from>
    <xdr:to>
      <xdr:col>10</xdr:col>
      <xdr:colOff>165100</xdr:colOff>
      <xdr:row>36</xdr:row>
      <xdr:rowOff>40734</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111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57261</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5886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128219</xdr:rowOff>
    </xdr:from>
    <xdr:to>
      <xdr:col>6</xdr:col>
      <xdr:colOff>38100</xdr:colOff>
      <xdr:row>36</xdr:row>
      <xdr:rowOff>58369</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128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74896</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5904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90,811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22789</xdr:rowOff>
    </xdr:from>
    <xdr:to>
      <xdr:col>24</xdr:col>
      <xdr:colOff>62865</xdr:colOff>
      <xdr:row>56</xdr:row>
      <xdr:rowOff>137044</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766739"/>
          <a:ext cx="1270" cy="971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140871</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9742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75,581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137044</xdr:rowOff>
    </xdr:from>
    <xdr:to>
      <xdr:col>24</xdr:col>
      <xdr:colOff>152400</xdr:colOff>
      <xdr:row>56</xdr:row>
      <xdr:rowOff>137044</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97382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140916</xdr:rowOff>
    </xdr:from>
    <xdr:ext cx="599010"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5419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288,071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22789</xdr:rowOff>
    </xdr:from>
    <xdr:to>
      <xdr:col>24</xdr:col>
      <xdr:colOff>152400</xdr:colOff>
      <xdr:row>51</xdr:row>
      <xdr:rowOff>22789</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766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52233</xdr:rowOff>
    </xdr:from>
    <xdr:to>
      <xdr:col>24</xdr:col>
      <xdr:colOff>63500</xdr:colOff>
      <xdr:row>56</xdr:row>
      <xdr:rowOff>81823</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797300" y="9653433"/>
          <a:ext cx="838200" cy="29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17667</xdr:rowOff>
    </xdr:from>
    <xdr:ext cx="534377"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4474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166240</xdr:rowOff>
    </xdr:from>
    <xdr:to>
      <xdr:col>24</xdr:col>
      <xdr:colOff>114300</xdr:colOff>
      <xdr:row>56</xdr:row>
      <xdr:rowOff>96390</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959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39290</xdr:rowOff>
    </xdr:from>
    <xdr:to>
      <xdr:col>19</xdr:col>
      <xdr:colOff>177800</xdr:colOff>
      <xdr:row>56</xdr:row>
      <xdr:rowOff>81823</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2908300" y="9640490"/>
          <a:ext cx="889000" cy="42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23653</xdr:rowOff>
    </xdr:from>
    <xdr:to>
      <xdr:col>20</xdr:col>
      <xdr:colOff>38100</xdr:colOff>
      <xdr:row>56</xdr:row>
      <xdr:rowOff>125253</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9624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141780</xdr:rowOff>
    </xdr:from>
    <xdr:ext cx="534377"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530111" y="9400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39290</xdr:rowOff>
    </xdr:from>
    <xdr:to>
      <xdr:col>15</xdr:col>
      <xdr:colOff>50800</xdr:colOff>
      <xdr:row>56</xdr:row>
      <xdr:rowOff>65999</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019300" y="9640490"/>
          <a:ext cx="889000" cy="26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168718</xdr:rowOff>
    </xdr:from>
    <xdr:to>
      <xdr:col>15</xdr:col>
      <xdr:colOff>101600</xdr:colOff>
      <xdr:row>56</xdr:row>
      <xdr:rowOff>98868</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9598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89995</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41111" y="9691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65999</xdr:rowOff>
    </xdr:from>
    <xdr:to>
      <xdr:col>10</xdr:col>
      <xdr:colOff>114300</xdr:colOff>
      <xdr:row>56</xdr:row>
      <xdr:rowOff>114567</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1130300" y="9667199"/>
          <a:ext cx="889000" cy="48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22830</xdr:rowOff>
    </xdr:from>
    <xdr:to>
      <xdr:col>10</xdr:col>
      <xdr:colOff>165100</xdr:colOff>
      <xdr:row>56</xdr:row>
      <xdr:rowOff>124430</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962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115557</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52111" y="9716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93097</xdr:rowOff>
    </xdr:from>
    <xdr:to>
      <xdr:col>6</xdr:col>
      <xdr:colOff>38100</xdr:colOff>
      <xdr:row>57</xdr:row>
      <xdr:rowOff>23247</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9694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14374</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63111" y="9787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1433</xdr:rowOff>
    </xdr:from>
    <xdr:to>
      <xdr:col>24</xdr:col>
      <xdr:colOff>114300</xdr:colOff>
      <xdr:row>56</xdr:row>
      <xdr:rowOff>103033</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9602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144667</xdr:rowOff>
    </xdr:from>
    <xdr:ext cx="534377"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574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31023</xdr:rowOff>
    </xdr:from>
    <xdr:to>
      <xdr:col>20</xdr:col>
      <xdr:colOff>38100</xdr:colOff>
      <xdr:row>56</xdr:row>
      <xdr:rowOff>132623</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9632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123750</xdr:rowOff>
    </xdr:from>
    <xdr:ext cx="534377"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530111" y="9724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159940</xdr:rowOff>
    </xdr:from>
    <xdr:to>
      <xdr:col>15</xdr:col>
      <xdr:colOff>101600</xdr:colOff>
      <xdr:row>56</xdr:row>
      <xdr:rowOff>90090</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958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106617</xdr:rowOff>
    </xdr:from>
    <xdr:ext cx="534377"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41111" y="9364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15199</xdr:rowOff>
    </xdr:from>
    <xdr:to>
      <xdr:col>10</xdr:col>
      <xdr:colOff>165100</xdr:colOff>
      <xdr:row>56</xdr:row>
      <xdr:rowOff>116799</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9616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133326</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52111" y="9391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63767</xdr:rowOff>
    </xdr:from>
    <xdr:to>
      <xdr:col>6</xdr:col>
      <xdr:colOff>38100</xdr:colOff>
      <xdr:row>56</xdr:row>
      <xdr:rowOff>165367</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9664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10444</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63111" y="9440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41402</xdr:rowOff>
    </xdr:from>
    <xdr:to>
      <xdr:col>24</xdr:col>
      <xdr:colOff>62865</xdr:colOff>
      <xdr:row>79</xdr:row>
      <xdr:rowOff>5435</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042902"/>
          <a:ext cx="1270" cy="15070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9262</xdr:rowOff>
    </xdr:from>
    <xdr:ext cx="378565" cy="25904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538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5435</xdr:rowOff>
    </xdr:from>
    <xdr:to>
      <xdr:col>24</xdr:col>
      <xdr:colOff>152400</xdr:colOff>
      <xdr:row>79</xdr:row>
      <xdr:rowOff>5435</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49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159529</xdr:rowOff>
    </xdr:from>
    <xdr:ext cx="534377" cy="25904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1818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41402</xdr:rowOff>
    </xdr:from>
    <xdr:to>
      <xdr:col>24</xdr:col>
      <xdr:colOff>152400</xdr:colOff>
      <xdr:row>70</xdr:row>
      <xdr:rowOff>41402</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042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164922</xdr:rowOff>
    </xdr:from>
    <xdr:to>
      <xdr:col>24</xdr:col>
      <xdr:colOff>63500</xdr:colOff>
      <xdr:row>76</xdr:row>
      <xdr:rowOff>30048</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3797300" y="1302367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166158</xdr:rowOff>
    </xdr:from>
    <xdr:ext cx="469744" cy="259045"/>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1963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16281</xdr:rowOff>
    </xdr:from>
    <xdr:to>
      <xdr:col>24</xdr:col>
      <xdr:colOff>114300</xdr:colOff>
      <xdr:row>77</xdr:row>
      <xdr:rowOff>117881</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217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164922</xdr:rowOff>
    </xdr:from>
    <xdr:to>
      <xdr:col>19</xdr:col>
      <xdr:colOff>177800</xdr:colOff>
      <xdr:row>76</xdr:row>
      <xdr:rowOff>32410</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908300" y="13023672"/>
          <a:ext cx="889000" cy="38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27711</xdr:rowOff>
    </xdr:from>
    <xdr:to>
      <xdr:col>20</xdr:col>
      <xdr:colOff>38100</xdr:colOff>
      <xdr:row>77</xdr:row>
      <xdr:rowOff>129311</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229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120438</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62428" y="13322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32410</xdr:rowOff>
    </xdr:from>
    <xdr:to>
      <xdr:col>15</xdr:col>
      <xdr:colOff>50800</xdr:colOff>
      <xdr:row>76</xdr:row>
      <xdr:rowOff>56338</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2019300" y="13062610"/>
          <a:ext cx="889000" cy="23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47600</xdr:rowOff>
    </xdr:from>
    <xdr:to>
      <xdr:col>15</xdr:col>
      <xdr:colOff>101600</xdr:colOff>
      <xdr:row>77</xdr:row>
      <xdr:rowOff>149200</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24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140327</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73428" y="13341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21819</xdr:rowOff>
    </xdr:from>
    <xdr:to>
      <xdr:col>10</xdr:col>
      <xdr:colOff>114300</xdr:colOff>
      <xdr:row>76</xdr:row>
      <xdr:rowOff>56338</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a:off x="1130300" y="13052019"/>
          <a:ext cx="889000" cy="34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60249</xdr:rowOff>
    </xdr:from>
    <xdr:to>
      <xdr:col>10</xdr:col>
      <xdr:colOff>165100</xdr:colOff>
      <xdr:row>77</xdr:row>
      <xdr:rowOff>161849</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261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152976</xdr:rowOff>
    </xdr:from>
    <xdr:ext cx="469744"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84428" y="13354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38533</xdr:rowOff>
    </xdr:from>
    <xdr:to>
      <xdr:col>6</xdr:col>
      <xdr:colOff>38100</xdr:colOff>
      <xdr:row>77</xdr:row>
      <xdr:rowOff>140133</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240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131260</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95428" y="13332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150698</xdr:rowOff>
    </xdr:from>
    <xdr:to>
      <xdr:col>24</xdr:col>
      <xdr:colOff>114300</xdr:colOff>
      <xdr:row>76</xdr:row>
      <xdr:rowOff>80848</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3009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2126</xdr:rowOff>
    </xdr:from>
    <xdr:ext cx="469744" cy="25904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28608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114122</xdr:rowOff>
    </xdr:from>
    <xdr:to>
      <xdr:col>20</xdr:col>
      <xdr:colOff>38100</xdr:colOff>
      <xdr:row>76</xdr:row>
      <xdr:rowOff>44273</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297287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60799</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62428" y="12748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153060</xdr:rowOff>
    </xdr:from>
    <xdr:to>
      <xdr:col>15</xdr:col>
      <xdr:colOff>101600</xdr:colOff>
      <xdr:row>76</xdr:row>
      <xdr:rowOff>83210</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301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74</xdr:row>
      <xdr:rowOff>99737</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73428" y="12787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5538</xdr:rowOff>
    </xdr:from>
    <xdr:to>
      <xdr:col>10</xdr:col>
      <xdr:colOff>165100</xdr:colOff>
      <xdr:row>76</xdr:row>
      <xdr:rowOff>107138</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3035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74</xdr:row>
      <xdr:rowOff>123664</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84428" y="12810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142469</xdr:rowOff>
    </xdr:from>
    <xdr:to>
      <xdr:col>6</xdr:col>
      <xdr:colOff>38100</xdr:colOff>
      <xdr:row>76</xdr:row>
      <xdr:rowOff>72619</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3001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74</xdr:row>
      <xdr:rowOff>89146</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95428" y="12776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100</xdr:row>
      <xdr:rowOff>111777</xdr:rowOff>
    </xdr:from>
    <xdr:ext cx="59541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166581" y="1725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98</xdr:row>
      <xdr:rowOff>73677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87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a:extLst>
            <a:ext uri="{FF2B5EF4-FFF2-40B4-BE49-F238E27FC236}">
              <a16:creationId xmlns:a16="http://schemas.microsoft.com/office/drawing/2014/main" id="{00000000-0008-0000-06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93199</xdr:rowOff>
    </xdr:from>
    <xdr:to>
      <xdr:col>24</xdr:col>
      <xdr:colOff>62865</xdr:colOff>
      <xdr:row>99</xdr:row>
      <xdr:rowOff>33286</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4633595" y="15695149"/>
          <a:ext cx="1270" cy="13116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37113</xdr:rowOff>
    </xdr:from>
    <xdr:ext cx="599010" cy="259045"/>
    <xdr:sp macro="" textlink="">
      <xdr:nvSpPr>
        <xdr:cNvPr id="229" name="扶助費最小値テキスト">
          <a:extLst>
            <a:ext uri="{FF2B5EF4-FFF2-40B4-BE49-F238E27FC236}">
              <a16:creationId xmlns:a16="http://schemas.microsoft.com/office/drawing/2014/main" id="{00000000-0008-0000-0600-0000E5000000}"/>
            </a:ext>
          </a:extLst>
        </xdr:cNvPr>
        <xdr:cNvSpPr txBox="1"/>
      </xdr:nvSpPr>
      <xdr:spPr>
        <a:xfrm>
          <a:off x="4686300" y="170106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33286</xdr:rowOff>
    </xdr:from>
    <xdr:to>
      <xdr:col>24</xdr:col>
      <xdr:colOff>152400</xdr:colOff>
      <xdr:row>99</xdr:row>
      <xdr:rowOff>33286</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7006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39876</xdr:rowOff>
    </xdr:from>
    <xdr:ext cx="599010" cy="259045"/>
    <xdr:sp macro="" textlink="">
      <xdr:nvSpPr>
        <xdr:cNvPr id="231" name="扶助費最大値テキスト">
          <a:extLst>
            <a:ext uri="{FF2B5EF4-FFF2-40B4-BE49-F238E27FC236}">
              <a16:creationId xmlns:a16="http://schemas.microsoft.com/office/drawing/2014/main" id="{00000000-0008-0000-0600-0000E7000000}"/>
            </a:ext>
          </a:extLst>
        </xdr:cNvPr>
        <xdr:cNvSpPr txBox="1"/>
      </xdr:nvSpPr>
      <xdr:spPr>
        <a:xfrm>
          <a:off x="4686300" y="15470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189,441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93199</xdr:rowOff>
    </xdr:from>
    <xdr:to>
      <xdr:col>24</xdr:col>
      <xdr:colOff>152400</xdr:colOff>
      <xdr:row>91</xdr:row>
      <xdr:rowOff>93199</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5695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20295</xdr:rowOff>
    </xdr:from>
    <xdr:to>
      <xdr:col>24</xdr:col>
      <xdr:colOff>63500</xdr:colOff>
      <xdr:row>92</xdr:row>
      <xdr:rowOff>35192</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3797300" y="15793695"/>
          <a:ext cx="838200" cy="14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122057</xdr:rowOff>
    </xdr:from>
    <xdr:ext cx="599010" cy="259045"/>
    <xdr:sp macro="" textlink="">
      <xdr:nvSpPr>
        <xdr:cNvPr id="234" name="扶助費平均値テキスト">
          <a:extLst>
            <a:ext uri="{FF2B5EF4-FFF2-40B4-BE49-F238E27FC236}">
              <a16:creationId xmlns:a16="http://schemas.microsoft.com/office/drawing/2014/main" id="{00000000-0008-0000-0600-0000EA000000}"/>
            </a:ext>
          </a:extLst>
        </xdr:cNvPr>
        <xdr:cNvSpPr txBox="1"/>
      </xdr:nvSpPr>
      <xdr:spPr>
        <a:xfrm>
          <a:off x="4686300" y="1623835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143630</xdr:rowOff>
    </xdr:from>
    <xdr:to>
      <xdr:col>24</xdr:col>
      <xdr:colOff>114300</xdr:colOff>
      <xdr:row>95</xdr:row>
      <xdr:rowOff>73780</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4584700" y="16259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91</xdr:row>
      <xdr:rowOff>158845</xdr:rowOff>
    </xdr:from>
    <xdr:to>
      <xdr:col>19</xdr:col>
      <xdr:colOff>177800</xdr:colOff>
      <xdr:row>92</xdr:row>
      <xdr:rowOff>20295</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a:off x="2908300" y="15760795"/>
          <a:ext cx="889000" cy="3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30550</xdr:rowOff>
    </xdr:from>
    <xdr:to>
      <xdr:col>20</xdr:col>
      <xdr:colOff>38100</xdr:colOff>
      <xdr:row>95</xdr:row>
      <xdr:rowOff>132150</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3746500" y="1631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123277</xdr:rowOff>
    </xdr:from>
    <xdr:ext cx="599010" cy="259045"/>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3497795" y="164110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90</xdr:row>
      <xdr:rowOff>33477</xdr:rowOff>
    </xdr:from>
    <xdr:to>
      <xdr:col>15</xdr:col>
      <xdr:colOff>50800</xdr:colOff>
      <xdr:row>91</xdr:row>
      <xdr:rowOff>158845</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2019300" y="15463977"/>
          <a:ext cx="889000" cy="296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133629</xdr:rowOff>
    </xdr:from>
    <xdr:to>
      <xdr:col>15</xdr:col>
      <xdr:colOff>101600</xdr:colOff>
      <xdr:row>96</xdr:row>
      <xdr:rowOff>63779</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2857500" y="16421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54906</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2608795" y="165141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90</xdr:row>
      <xdr:rowOff>33477</xdr:rowOff>
    </xdr:from>
    <xdr:to>
      <xdr:col>10</xdr:col>
      <xdr:colOff>114300</xdr:colOff>
      <xdr:row>92</xdr:row>
      <xdr:rowOff>49155</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1130300" y="15463977"/>
          <a:ext cx="889000" cy="35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148470</xdr:rowOff>
    </xdr:from>
    <xdr:to>
      <xdr:col>10</xdr:col>
      <xdr:colOff>165100</xdr:colOff>
      <xdr:row>95</xdr:row>
      <xdr:rowOff>78620</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968500" y="1626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69747</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1719795" y="16357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45599</xdr:rowOff>
    </xdr:from>
    <xdr:to>
      <xdr:col>6</xdr:col>
      <xdr:colOff>38100</xdr:colOff>
      <xdr:row>97</xdr:row>
      <xdr:rowOff>147199</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079500" y="16676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138326</xdr:rowOff>
    </xdr:from>
    <xdr:ext cx="59901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830795" y="167689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91</xdr:row>
      <xdr:rowOff>155842</xdr:rowOff>
    </xdr:from>
    <xdr:to>
      <xdr:col>24</xdr:col>
      <xdr:colOff>114300</xdr:colOff>
      <xdr:row>92</xdr:row>
      <xdr:rowOff>85992</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4584700" y="15757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91</xdr:row>
      <xdr:rowOff>70769</xdr:rowOff>
    </xdr:from>
    <xdr:ext cx="599010" cy="259045"/>
    <xdr:sp macro="" textlink="">
      <xdr:nvSpPr>
        <xdr:cNvPr id="253" name="扶助費該当値テキスト">
          <a:extLst>
            <a:ext uri="{FF2B5EF4-FFF2-40B4-BE49-F238E27FC236}">
              <a16:creationId xmlns:a16="http://schemas.microsoft.com/office/drawing/2014/main" id="{00000000-0008-0000-0600-0000FD000000}"/>
            </a:ext>
          </a:extLst>
        </xdr:cNvPr>
        <xdr:cNvSpPr txBox="1"/>
      </xdr:nvSpPr>
      <xdr:spPr>
        <a:xfrm>
          <a:off x="4686300" y="156727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183,486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91</xdr:row>
      <xdr:rowOff>140945</xdr:rowOff>
    </xdr:from>
    <xdr:to>
      <xdr:col>20</xdr:col>
      <xdr:colOff>38100</xdr:colOff>
      <xdr:row>92</xdr:row>
      <xdr:rowOff>71095</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3746500" y="1574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90</xdr:row>
      <xdr:rowOff>87622</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497795" y="155181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91</xdr:row>
      <xdr:rowOff>108045</xdr:rowOff>
    </xdr:from>
    <xdr:to>
      <xdr:col>15</xdr:col>
      <xdr:colOff>101600</xdr:colOff>
      <xdr:row>92</xdr:row>
      <xdr:rowOff>38195</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2857500" y="1570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90</xdr:row>
      <xdr:rowOff>54722</xdr:rowOff>
    </xdr:from>
    <xdr:ext cx="59901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2608795" y="154852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89</xdr:row>
      <xdr:rowOff>154127</xdr:rowOff>
    </xdr:from>
    <xdr:to>
      <xdr:col>10</xdr:col>
      <xdr:colOff>165100</xdr:colOff>
      <xdr:row>90</xdr:row>
      <xdr:rowOff>84277</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968500" y="15413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88</xdr:row>
      <xdr:rowOff>100804</xdr:rowOff>
    </xdr:from>
    <xdr:ext cx="59901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1719795" y="151884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91</xdr:row>
      <xdr:rowOff>169805</xdr:rowOff>
    </xdr:from>
    <xdr:to>
      <xdr:col>6</xdr:col>
      <xdr:colOff>38100</xdr:colOff>
      <xdr:row>92</xdr:row>
      <xdr:rowOff>99955</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079500" y="15771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90</xdr:row>
      <xdr:rowOff>116482</xdr:rowOff>
    </xdr:from>
    <xdr:ext cx="599010"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830795" y="155469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73677</xdr:rowOff>
    </xdr:from>
    <xdr:ext cx="53129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補助費等グラフ枠">
          <a:extLst>
            <a:ext uri="{FF2B5EF4-FFF2-40B4-BE49-F238E27FC236}">
              <a16:creationId xmlns:a16="http://schemas.microsoft.com/office/drawing/2014/main" id="{00000000-0008-0000-06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34</xdr:row>
      <xdr:rowOff>72453</xdr:rowOff>
    </xdr:from>
    <xdr:to>
      <xdr:col>54</xdr:col>
      <xdr:colOff>189865</xdr:colOff>
      <xdr:row>39</xdr:row>
      <xdr:rowOff>116230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flipV="1">
          <a:off x="10475595" y="5901753"/>
          <a:ext cx="1270" cy="9010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120057</xdr:rowOff>
    </xdr:from>
    <xdr:ext cx="534377" cy="259045"/>
    <xdr:sp macro="" textlink="">
      <xdr:nvSpPr>
        <xdr:cNvPr id="287" name="補助費等最小値テキスト">
          <a:extLst>
            <a:ext uri="{FF2B5EF4-FFF2-40B4-BE49-F238E27FC236}">
              <a16:creationId xmlns:a16="http://schemas.microsoft.com/office/drawing/2014/main" id="{00000000-0008-0000-0600-00001F010000}"/>
            </a:ext>
          </a:extLst>
        </xdr:cNvPr>
        <xdr:cNvSpPr txBox="1"/>
      </xdr:nvSpPr>
      <xdr:spPr>
        <a:xfrm>
          <a:off x="10528300" y="6806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116230</xdr:rowOff>
    </xdr:from>
    <xdr:to>
      <xdr:col>55</xdr:col>
      <xdr:colOff>88900</xdr:colOff>
      <xdr:row>39</xdr:row>
      <xdr:rowOff>116230</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6802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33</xdr:row>
      <xdr:rowOff>19130</xdr:rowOff>
    </xdr:from>
    <xdr:ext cx="534377" cy="259045"/>
    <xdr:sp macro="" textlink="">
      <xdr:nvSpPr>
        <xdr:cNvPr id="289" name="補助費等最大値テキスト">
          <a:extLst>
            <a:ext uri="{FF2B5EF4-FFF2-40B4-BE49-F238E27FC236}">
              <a16:creationId xmlns:a16="http://schemas.microsoft.com/office/drawing/2014/main" id="{00000000-0008-0000-0600-000021010000}"/>
            </a:ext>
          </a:extLst>
        </xdr:cNvPr>
        <xdr:cNvSpPr txBox="1"/>
      </xdr:nvSpPr>
      <xdr:spPr>
        <a:xfrm>
          <a:off x="10528300" y="5676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95,295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72453</xdr:rowOff>
    </xdr:from>
    <xdr:to>
      <xdr:col>55</xdr:col>
      <xdr:colOff>88900</xdr:colOff>
      <xdr:row>34</xdr:row>
      <xdr:rowOff>72453</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59017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40259</xdr:rowOff>
    </xdr:from>
    <xdr:to>
      <xdr:col>55</xdr:col>
      <xdr:colOff>0</xdr:colOff>
      <xdr:row>38</xdr:row>
      <xdr:rowOff>77825</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9639300" y="6555359"/>
          <a:ext cx="838200" cy="37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63301</xdr:rowOff>
    </xdr:from>
    <xdr:ext cx="534377" cy="259045"/>
    <xdr:sp macro="" textlink="">
      <xdr:nvSpPr>
        <xdr:cNvPr id="292" name="補助費等平均値テキスト">
          <a:extLst>
            <a:ext uri="{FF2B5EF4-FFF2-40B4-BE49-F238E27FC236}">
              <a16:creationId xmlns:a16="http://schemas.microsoft.com/office/drawing/2014/main" id="{00000000-0008-0000-0600-000024010000}"/>
            </a:ext>
          </a:extLst>
        </xdr:cNvPr>
        <xdr:cNvSpPr txBox="1"/>
      </xdr:nvSpPr>
      <xdr:spPr>
        <a:xfrm>
          <a:off x="10528300" y="65784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84874</xdr:rowOff>
    </xdr:from>
    <xdr:to>
      <xdr:col>55</xdr:col>
      <xdr:colOff>50800</xdr:colOff>
      <xdr:row>39</xdr:row>
      <xdr:rowOff>15024</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10426700" y="6599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77825</xdr:rowOff>
    </xdr:from>
    <xdr:to>
      <xdr:col>50</xdr:col>
      <xdr:colOff>114300</xdr:colOff>
      <xdr:row>38</xdr:row>
      <xdr:rowOff>90792</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8750300" y="6592925"/>
          <a:ext cx="889000" cy="12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91745</xdr:rowOff>
    </xdr:from>
    <xdr:to>
      <xdr:col>50</xdr:col>
      <xdr:colOff>165100</xdr:colOff>
      <xdr:row>39</xdr:row>
      <xdr:rowOff>21895</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9588500" y="6606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39</xdr:row>
      <xdr:rowOff>13022</xdr:rowOff>
    </xdr:from>
    <xdr:ext cx="534377"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9372111" y="6699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90792</xdr:rowOff>
    </xdr:from>
    <xdr:to>
      <xdr:col>45</xdr:col>
      <xdr:colOff>177800</xdr:colOff>
      <xdr:row>38</xdr:row>
      <xdr:rowOff>138697</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flipV="1">
          <a:off x="7861300" y="6605892"/>
          <a:ext cx="889000" cy="47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99111</xdr:rowOff>
    </xdr:from>
    <xdr:to>
      <xdr:col>46</xdr:col>
      <xdr:colOff>38100</xdr:colOff>
      <xdr:row>39</xdr:row>
      <xdr:rowOff>29261</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8699500" y="6614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39</xdr:row>
      <xdr:rowOff>20388</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8483111" y="6706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146622</xdr:rowOff>
    </xdr:from>
    <xdr:to>
      <xdr:col>41</xdr:col>
      <xdr:colOff>50800</xdr:colOff>
      <xdr:row>38</xdr:row>
      <xdr:rowOff>138697</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a:off x="6972300" y="5461572"/>
          <a:ext cx="889000" cy="1192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11379</xdr:rowOff>
    </xdr:from>
    <xdr:to>
      <xdr:col>41</xdr:col>
      <xdr:colOff>101600</xdr:colOff>
      <xdr:row>39</xdr:row>
      <xdr:rowOff>112979</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7810500" y="6697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39</xdr:row>
      <xdr:rowOff>104106</xdr:rowOff>
    </xdr:from>
    <xdr:ext cx="534377"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7594111" y="6790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138836</xdr:rowOff>
    </xdr:from>
    <xdr:to>
      <xdr:col>36</xdr:col>
      <xdr:colOff>165100</xdr:colOff>
      <xdr:row>32</xdr:row>
      <xdr:rowOff>68986</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6921500" y="5453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60113</xdr:rowOff>
    </xdr:from>
    <xdr:ext cx="59901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6672795" y="55465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160909</xdr:rowOff>
    </xdr:from>
    <xdr:to>
      <xdr:col>55</xdr:col>
      <xdr:colOff>50800</xdr:colOff>
      <xdr:row>38</xdr:row>
      <xdr:rowOff>91059</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10426700" y="6504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12336</xdr:rowOff>
    </xdr:from>
    <xdr:ext cx="534377" cy="259045"/>
    <xdr:sp macro="" textlink="">
      <xdr:nvSpPr>
        <xdr:cNvPr id="311" name="補助費等該当値テキスト">
          <a:extLst>
            <a:ext uri="{FF2B5EF4-FFF2-40B4-BE49-F238E27FC236}">
              <a16:creationId xmlns:a16="http://schemas.microsoft.com/office/drawing/2014/main" id="{00000000-0008-0000-0600-000037010000}"/>
            </a:ext>
          </a:extLst>
        </xdr:cNvPr>
        <xdr:cNvSpPr txBox="1"/>
      </xdr:nvSpPr>
      <xdr:spPr>
        <a:xfrm>
          <a:off x="10528300" y="6355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27025</xdr:rowOff>
    </xdr:from>
    <xdr:to>
      <xdr:col>50</xdr:col>
      <xdr:colOff>165100</xdr:colOff>
      <xdr:row>38</xdr:row>
      <xdr:rowOff>128625</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9588500" y="654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145152</xdr:rowOff>
    </xdr:from>
    <xdr:ext cx="534377"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9372111" y="6317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39992</xdr:rowOff>
    </xdr:from>
    <xdr:to>
      <xdr:col>46</xdr:col>
      <xdr:colOff>38100</xdr:colOff>
      <xdr:row>38</xdr:row>
      <xdr:rowOff>141592</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8699500" y="6555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158119</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8483111" y="6330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87897</xdr:rowOff>
    </xdr:from>
    <xdr:to>
      <xdr:col>41</xdr:col>
      <xdr:colOff>101600</xdr:colOff>
      <xdr:row>39</xdr:row>
      <xdr:rowOff>18047</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7810500" y="6602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34574</xdr:rowOff>
    </xdr:from>
    <xdr:ext cx="534377"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7594111" y="6378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95822</xdr:rowOff>
    </xdr:from>
    <xdr:to>
      <xdr:col>36</xdr:col>
      <xdr:colOff>165100</xdr:colOff>
      <xdr:row>32</xdr:row>
      <xdr:rowOff>25972</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6921500" y="5410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42499</xdr:rowOff>
    </xdr:from>
    <xdr:ext cx="599010"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6672795" y="51859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普通建設事業費グラフ枠">
          <a:extLst>
            <a:ext uri="{FF2B5EF4-FFF2-40B4-BE49-F238E27FC236}">
              <a16:creationId xmlns:a16="http://schemas.microsoft.com/office/drawing/2014/main" id="{00000000-0008-0000-06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22764</xdr:rowOff>
    </xdr:from>
    <xdr:to>
      <xdr:col>54</xdr:col>
      <xdr:colOff>189865</xdr:colOff>
      <xdr:row>57</xdr:row>
      <xdr:rowOff>113952</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flipV="1">
          <a:off x="10475595" y="8595264"/>
          <a:ext cx="1270" cy="12913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117779</xdr:rowOff>
    </xdr:from>
    <xdr:ext cx="534377" cy="259045"/>
    <xdr:sp macro="" textlink="">
      <xdr:nvSpPr>
        <xdr:cNvPr id="344" name="普通建設事業費最小値テキスト">
          <a:extLst>
            <a:ext uri="{FF2B5EF4-FFF2-40B4-BE49-F238E27FC236}">
              <a16:creationId xmlns:a16="http://schemas.microsoft.com/office/drawing/2014/main" id="{00000000-0008-0000-0600-000058010000}"/>
            </a:ext>
          </a:extLst>
        </xdr:cNvPr>
        <xdr:cNvSpPr txBox="1"/>
      </xdr:nvSpPr>
      <xdr:spPr>
        <a:xfrm>
          <a:off x="10528300" y="9890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113952</xdr:rowOff>
    </xdr:from>
    <xdr:to>
      <xdr:col>55</xdr:col>
      <xdr:colOff>88900</xdr:colOff>
      <xdr:row>57</xdr:row>
      <xdr:rowOff>113952</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10388600" y="9886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140891</xdr:rowOff>
    </xdr:from>
    <xdr:ext cx="599010" cy="259045"/>
    <xdr:sp macro="" textlink="">
      <xdr:nvSpPr>
        <xdr:cNvPr id="346" name="普通建設事業費最大値テキスト">
          <a:extLst>
            <a:ext uri="{FF2B5EF4-FFF2-40B4-BE49-F238E27FC236}">
              <a16:creationId xmlns:a16="http://schemas.microsoft.com/office/drawing/2014/main" id="{00000000-0008-0000-0600-00005A010000}"/>
            </a:ext>
          </a:extLst>
        </xdr:cNvPr>
        <xdr:cNvSpPr txBox="1"/>
      </xdr:nvSpPr>
      <xdr:spPr>
        <a:xfrm>
          <a:off x="10528300" y="83704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205,346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22764</xdr:rowOff>
    </xdr:from>
    <xdr:to>
      <xdr:col>55</xdr:col>
      <xdr:colOff>88900</xdr:colOff>
      <xdr:row>50</xdr:row>
      <xdr:rowOff>22764</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10388600" y="8595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24684</xdr:rowOff>
    </xdr:from>
    <xdr:to>
      <xdr:col>55</xdr:col>
      <xdr:colOff>0</xdr:colOff>
      <xdr:row>57</xdr:row>
      <xdr:rowOff>70663</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flipV="1">
          <a:off x="9639300" y="9797334"/>
          <a:ext cx="838200" cy="45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72938</xdr:rowOff>
    </xdr:from>
    <xdr:ext cx="534377" cy="259045"/>
    <xdr:sp macro="" textlink="">
      <xdr:nvSpPr>
        <xdr:cNvPr id="349" name="普通建設事業費平均値テキスト">
          <a:extLst>
            <a:ext uri="{FF2B5EF4-FFF2-40B4-BE49-F238E27FC236}">
              <a16:creationId xmlns:a16="http://schemas.microsoft.com/office/drawing/2014/main" id="{00000000-0008-0000-0600-00005D010000}"/>
            </a:ext>
          </a:extLst>
        </xdr:cNvPr>
        <xdr:cNvSpPr txBox="1"/>
      </xdr:nvSpPr>
      <xdr:spPr>
        <a:xfrm>
          <a:off x="10528300" y="95026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50061</xdr:rowOff>
    </xdr:from>
    <xdr:to>
      <xdr:col>55</xdr:col>
      <xdr:colOff>50800</xdr:colOff>
      <xdr:row>56</xdr:row>
      <xdr:rowOff>151661</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10426700" y="9651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70663</xdr:rowOff>
    </xdr:from>
    <xdr:to>
      <xdr:col>50</xdr:col>
      <xdr:colOff>114300</xdr:colOff>
      <xdr:row>58</xdr:row>
      <xdr:rowOff>5268</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8750300" y="9843313"/>
          <a:ext cx="889000" cy="106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24595</xdr:rowOff>
    </xdr:from>
    <xdr:to>
      <xdr:col>50</xdr:col>
      <xdr:colOff>165100</xdr:colOff>
      <xdr:row>56</xdr:row>
      <xdr:rowOff>126195</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9588500" y="9625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142722</xdr:rowOff>
    </xdr:from>
    <xdr:ext cx="534377"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9372111" y="9401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30894</xdr:rowOff>
    </xdr:from>
    <xdr:to>
      <xdr:col>45</xdr:col>
      <xdr:colOff>177800</xdr:colOff>
      <xdr:row>58</xdr:row>
      <xdr:rowOff>5268</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7861300" y="9803544"/>
          <a:ext cx="889000" cy="14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129553</xdr:rowOff>
    </xdr:from>
    <xdr:to>
      <xdr:col>46</xdr:col>
      <xdr:colOff>38100</xdr:colOff>
      <xdr:row>57</xdr:row>
      <xdr:rowOff>59703</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8699500" y="9730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76230</xdr:rowOff>
    </xdr:from>
    <xdr:ext cx="534377"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8483111" y="9505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30894</xdr:rowOff>
    </xdr:from>
    <xdr:to>
      <xdr:col>41</xdr:col>
      <xdr:colOff>50800</xdr:colOff>
      <xdr:row>57</xdr:row>
      <xdr:rowOff>104831</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flipV="1">
          <a:off x="6972300" y="9803544"/>
          <a:ext cx="889000" cy="73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114206</xdr:rowOff>
    </xdr:from>
    <xdr:to>
      <xdr:col>41</xdr:col>
      <xdr:colOff>101600</xdr:colOff>
      <xdr:row>57</xdr:row>
      <xdr:rowOff>44356</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7810500" y="9715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60883</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7594111" y="9490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123457</xdr:rowOff>
    </xdr:from>
    <xdr:to>
      <xdr:col>36</xdr:col>
      <xdr:colOff>165100</xdr:colOff>
      <xdr:row>57</xdr:row>
      <xdr:rowOff>53607</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6921500" y="9724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70134</xdr:rowOff>
    </xdr:from>
    <xdr:ext cx="534377"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6705111" y="9499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145334</xdr:rowOff>
    </xdr:from>
    <xdr:to>
      <xdr:col>55</xdr:col>
      <xdr:colOff>50800</xdr:colOff>
      <xdr:row>57</xdr:row>
      <xdr:rowOff>75484</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10426700" y="9746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60261</xdr:rowOff>
    </xdr:from>
    <xdr:ext cx="534377" cy="259045"/>
    <xdr:sp macro="" textlink="">
      <xdr:nvSpPr>
        <xdr:cNvPr id="368" name="普通建設事業費該当値テキスト">
          <a:extLst>
            <a:ext uri="{FF2B5EF4-FFF2-40B4-BE49-F238E27FC236}">
              <a16:creationId xmlns:a16="http://schemas.microsoft.com/office/drawing/2014/main" id="{00000000-0008-0000-0600-000070010000}"/>
            </a:ext>
          </a:extLst>
        </xdr:cNvPr>
        <xdr:cNvSpPr txBox="1"/>
      </xdr:nvSpPr>
      <xdr:spPr>
        <a:xfrm>
          <a:off x="10528300" y="9661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19863</xdr:rowOff>
    </xdr:from>
    <xdr:to>
      <xdr:col>50</xdr:col>
      <xdr:colOff>165100</xdr:colOff>
      <xdr:row>57</xdr:row>
      <xdr:rowOff>121463</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9588500" y="9792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112590</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9372111" y="9885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125918</xdr:rowOff>
    </xdr:from>
    <xdr:to>
      <xdr:col>46</xdr:col>
      <xdr:colOff>38100</xdr:colOff>
      <xdr:row>58</xdr:row>
      <xdr:rowOff>56068</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8699500" y="9898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47195</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8483111" y="9991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151544</xdr:rowOff>
    </xdr:from>
    <xdr:to>
      <xdr:col>41</xdr:col>
      <xdr:colOff>101600</xdr:colOff>
      <xdr:row>57</xdr:row>
      <xdr:rowOff>81694</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7810500" y="975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72821</xdr:rowOff>
    </xdr:from>
    <xdr:ext cx="534377"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7594111" y="9845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54031</xdr:rowOff>
    </xdr:from>
    <xdr:to>
      <xdr:col>36</xdr:col>
      <xdr:colOff>165100</xdr:colOff>
      <xdr:row>57</xdr:row>
      <xdr:rowOff>155631</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6921500" y="9826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146758</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6705111" y="9919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38299</xdr:rowOff>
    </xdr:from>
    <xdr:ext cx="53129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普通建設事業費 （ うち新規整備　）グラフ枠">
          <a:extLst>
            <a:ext uri="{FF2B5EF4-FFF2-40B4-BE49-F238E27FC236}">
              <a16:creationId xmlns:a16="http://schemas.microsoft.com/office/drawing/2014/main" id="{00000000-0008-0000-0600-000091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54791</xdr:rowOff>
    </xdr:from>
    <xdr:to>
      <xdr:col>54</xdr:col>
      <xdr:colOff>189865</xdr:colOff>
      <xdr:row>79</xdr:row>
      <xdr:rowOff>98879</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flipV="1">
          <a:off x="10475595" y="12227741"/>
          <a:ext cx="1270" cy="14156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3" name="普通建設事業費 （ うち新規整備　）最小値テキスト">
          <a:extLst>
            <a:ext uri="{FF2B5EF4-FFF2-40B4-BE49-F238E27FC236}">
              <a16:creationId xmlns:a16="http://schemas.microsoft.com/office/drawing/2014/main" id="{00000000-0008-0000-0600-000093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1468</xdr:rowOff>
    </xdr:from>
    <xdr:ext cx="534377" cy="259045"/>
    <xdr:sp macro="" textlink="">
      <xdr:nvSpPr>
        <xdr:cNvPr id="405" name="普通建設事業費 （ うち新規整備　）最大値テキスト">
          <a:extLst>
            <a:ext uri="{FF2B5EF4-FFF2-40B4-BE49-F238E27FC236}">
              <a16:creationId xmlns:a16="http://schemas.microsoft.com/office/drawing/2014/main" id="{00000000-0008-0000-0600-000095010000}"/>
            </a:ext>
          </a:extLst>
        </xdr:cNvPr>
        <xdr:cNvSpPr txBox="1"/>
      </xdr:nvSpPr>
      <xdr:spPr>
        <a:xfrm>
          <a:off x="10528300" y="12002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43,350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54791</xdr:rowOff>
    </xdr:from>
    <xdr:to>
      <xdr:col>55</xdr:col>
      <xdr:colOff>88900</xdr:colOff>
      <xdr:row>71</xdr:row>
      <xdr:rowOff>54791</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10388600" y="122277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94405</xdr:rowOff>
    </xdr:from>
    <xdr:to>
      <xdr:col>55</xdr:col>
      <xdr:colOff>0</xdr:colOff>
      <xdr:row>79</xdr:row>
      <xdr:rowOff>98879</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9639300" y="13638955"/>
          <a:ext cx="838200" cy="4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90778</xdr:rowOff>
    </xdr:from>
    <xdr:ext cx="469744" cy="259045"/>
    <xdr:sp macro="" textlink="">
      <xdr:nvSpPr>
        <xdr:cNvPr id="408" name="普通建設事業費 （ うち新規整備　）平均値テキスト">
          <a:extLst>
            <a:ext uri="{FF2B5EF4-FFF2-40B4-BE49-F238E27FC236}">
              <a16:creationId xmlns:a16="http://schemas.microsoft.com/office/drawing/2014/main" id="{00000000-0008-0000-0600-000098010000}"/>
            </a:ext>
          </a:extLst>
        </xdr:cNvPr>
        <xdr:cNvSpPr txBox="1"/>
      </xdr:nvSpPr>
      <xdr:spPr>
        <a:xfrm>
          <a:off x="10528300" y="131209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67901</xdr:rowOff>
    </xdr:from>
    <xdr:to>
      <xdr:col>55</xdr:col>
      <xdr:colOff>50800</xdr:colOff>
      <xdr:row>77</xdr:row>
      <xdr:rowOff>169501</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10426700" y="13269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83334</xdr:rowOff>
    </xdr:from>
    <xdr:to>
      <xdr:col>50</xdr:col>
      <xdr:colOff>114300</xdr:colOff>
      <xdr:row>79</xdr:row>
      <xdr:rowOff>94405</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8750300" y="13627884"/>
          <a:ext cx="889000" cy="110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47230</xdr:rowOff>
    </xdr:from>
    <xdr:to>
      <xdr:col>50</xdr:col>
      <xdr:colOff>165100</xdr:colOff>
      <xdr:row>77</xdr:row>
      <xdr:rowOff>148830</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9588500" y="1324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165357</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9372111" y="13024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83334</xdr:rowOff>
    </xdr:from>
    <xdr:to>
      <xdr:col>45</xdr:col>
      <xdr:colOff>177800</xdr:colOff>
      <xdr:row>79</xdr:row>
      <xdr:rowOff>96430</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7861300" y="13627884"/>
          <a:ext cx="889000" cy="13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149282</xdr:rowOff>
    </xdr:from>
    <xdr:to>
      <xdr:col>46</xdr:col>
      <xdr:colOff>38100</xdr:colOff>
      <xdr:row>78</xdr:row>
      <xdr:rowOff>79432</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8699500" y="13350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76</xdr:row>
      <xdr:rowOff>95959</xdr:rowOff>
    </xdr:from>
    <xdr:ext cx="469744"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8515428" y="131261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95483</xdr:rowOff>
    </xdr:from>
    <xdr:to>
      <xdr:col>41</xdr:col>
      <xdr:colOff>50800</xdr:colOff>
      <xdr:row>79</xdr:row>
      <xdr:rowOff>96430</xdr:rowOff>
    </xdr:to>
    <xdr:cxnSp macro="">
      <xdr:nvCxnSpPr>
        <xdr:cNvPr id="416" name="直線コネクタ 415">
          <a:extLst>
            <a:ext uri="{FF2B5EF4-FFF2-40B4-BE49-F238E27FC236}">
              <a16:creationId xmlns:a16="http://schemas.microsoft.com/office/drawing/2014/main" id="{00000000-0008-0000-0600-0000A0010000}"/>
            </a:ext>
          </a:extLst>
        </xdr:cNvPr>
        <xdr:cNvCxnSpPr/>
      </xdr:nvCxnSpPr>
      <xdr:spPr>
        <a:xfrm>
          <a:off x="6972300" y="13640033"/>
          <a:ext cx="889000" cy="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67118</xdr:rowOff>
    </xdr:from>
    <xdr:to>
      <xdr:col>41</xdr:col>
      <xdr:colOff>101600</xdr:colOff>
      <xdr:row>77</xdr:row>
      <xdr:rowOff>168718</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7810500" y="13268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76</xdr:row>
      <xdr:rowOff>13795</xdr:rowOff>
    </xdr:from>
    <xdr:ext cx="469744"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7626428" y="13043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139192</xdr:rowOff>
    </xdr:from>
    <xdr:to>
      <xdr:col>36</xdr:col>
      <xdr:colOff>165100</xdr:colOff>
      <xdr:row>78</xdr:row>
      <xdr:rowOff>69342</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6921500" y="1334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76</xdr:row>
      <xdr:rowOff>85869</xdr:rowOff>
    </xdr:from>
    <xdr:ext cx="469744"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6737428" y="13116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48079</xdr:rowOff>
    </xdr:from>
    <xdr:to>
      <xdr:col>55</xdr:col>
      <xdr:colOff>50800</xdr:colOff>
      <xdr:row>79</xdr:row>
      <xdr:rowOff>149679</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10426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134456</xdr:rowOff>
    </xdr:from>
    <xdr:ext cx="249299" cy="259045"/>
    <xdr:sp macro="" textlink="">
      <xdr:nvSpPr>
        <xdr:cNvPr id="427" name="普通建設事業費 （ うち新規整備　）該当値テキスト">
          <a:extLst>
            <a:ext uri="{FF2B5EF4-FFF2-40B4-BE49-F238E27FC236}">
              <a16:creationId xmlns:a16="http://schemas.microsoft.com/office/drawing/2014/main" id="{00000000-0008-0000-0600-0000AB010000}"/>
            </a:ext>
          </a:extLst>
        </xdr:cNvPr>
        <xdr:cNvSpPr txBox="1"/>
      </xdr:nvSpPr>
      <xdr:spPr>
        <a:xfrm>
          <a:off x="10528300" y="135075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43605</xdr:rowOff>
    </xdr:from>
    <xdr:to>
      <xdr:col>50</xdr:col>
      <xdr:colOff>165100</xdr:colOff>
      <xdr:row>79</xdr:row>
      <xdr:rowOff>145205</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9588500" y="13588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79</xdr:row>
      <xdr:rowOff>136332</xdr:rowOff>
    </xdr:from>
    <xdr:ext cx="378565"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9450017" y="136808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79</xdr:row>
      <xdr:rowOff>32534</xdr:rowOff>
    </xdr:from>
    <xdr:to>
      <xdr:col>46</xdr:col>
      <xdr:colOff>38100</xdr:colOff>
      <xdr:row>79</xdr:row>
      <xdr:rowOff>134134</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8699500" y="13577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79</xdr:row>
      <xdr:rowOff>125261</xdr:rowOff>
    </xdr:from>
    <xdr:ext cx="378565"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8561017" y="136698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79</xdr:row>
      <xdr:rowOff>45630</xdr:rowOff>
    </xdr:from>
    <xdr:to>
      <xdr:col>41</xdr:col>
      <xdr:colOff>101600</xdr:colOff>
      <xdr:row>79</xdr:row>
      <xdr:rowOff>147230</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7810500" y="1359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84333</xdr:colOff>
      <xdr:row>79</xdr:row>
      <xdr:rowOff>138357</xdr:rowOff>
    </xdr:from>
    <xdr:ext cx="313932"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7704333" y="136829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79</xdr:row>
      <xdr:rowOff>44683</xdr:rowOff>
    </xdr:from>
    <xdr:to>
      <xdr:col>36</xdr:col>
      <xdr:colOff>165100</xdr:colOff>
      <xdr:row>79</xdr:row>
      <xdr:rowOff>146283</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6921500" y="13589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79</xdr:row>
      <xdr:rowOff>137410</xdr:rowOff>
    </xdr:from>
    <xdr:ext cx="378565"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6783017" y="136819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普通建設事業費 （ うち更新整備　）グラフ枠">
          <a:extLst>
            <a:ext uri="{FF2B5EF4-FFF2-40B4-BE49-F238E27FC236}">
              <a16:creationId xmlns:a16="http://schemas.microsoft.com/office/drawing/2014/main" id="{00000000-0008-0000-06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82150</xdr:rowOff>
    </xdr:from>
    <xdr:to>
      <xdr:col>54</xdr:col>
      <xdr:colOff>189865</xdr:colOff>
      <xdr:row>99</xdr:row>
      <xdr:rowOff>55632</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10475595" y="15684100"/>
          <a:ext cx="1270" cy="13450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59459</xdr:rowOff>
    </xdr:from>
    <xdr:ext cx="534377" cy="259045"/>
    <xdr:sp macro="" textlink="">
      <xdr:nvSpPr>
        <xdr:cNvPr id="461" name="普通建設事業費 （ うち更新整備　）最小値テキスト">
          <a:extLst>
            <a:ext uri="{FF2B5EF4-FFF2-40B4-BE49-F238E27FC236}">
              <a16:creationId xmlns:a16="http://schemas.microsoft.com/office/drawing/2014/main" id="{00000000-0008-0000-0600-0000CD010000}"/>
            </a:ext>
          </a:extLst>
        </xdr:cNvPr>
        <xdr:cNvSpPr txBox="1"/>
      </xdr:nvSpPr>
      <xdr:spPr>
        <a:xfrm>
          <a:off x="10528300" y="17033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55632</xdr:rowOff>
    </xdr:from>
    <xdr:to>
      <xdr:col>55</xdr:col>
      <xdr:colOff>88900</xdr:colOff>
      <xdr:row>99</xdr:row>
      <xdr:rowOff>55632</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10388600" y="170291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28827</xdr:rowOff>
    </xdr:from>
    <xdr:ext cx="534377" cy="259045"/>
    <xdr:sp macro="" textlink="">
      <xdr:nvSpPr>
        <xdr:cNvPr id="463" name="普通建設事業費 （ うち更新整備　）最大値テキスト">
          <a:extLst>
            <a:ext uri="{FF2B5EF4-FFF2-40B4-BE49-F238E27FC236}">
              <a16:creationId xmlns:a16="http://schemas.microsoft.com/office/drawing/2014/main" id="{00000000-0008-0000-0600-0000CF010000}"/>
            </a:ext>
          </a:extLst>
        </xdr:cNvPr>
        <xdr:cNvSpPr txBox="1"/>
      </xdr:nvSpPr>
      <xdr:spPr>
        <a:xfrm>
          <a:off x="10528300" y="15459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82150</xdr:rowOff>
    </xdr:from>
    <xdr:to>
      <xdr:col>55</xdr:col>
      <xdr:colOff>88900</xdr:colOff>
      <xdr:row>91</xdr:row>
      <xdr:rowOff>82150</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10388600" y="15684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105163</xdr:rowOff>
    </xdr:from>
    <xdr:to>
      <xdr:col>55</xdr:col>
      <xdr:colOff>0</xdr:colOff>
      <xdr:row>97</xdr:row>
      <xdr:rowOff>39688</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9639300" y="16564363"/>
          <a:ext cx="838200" cy="105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51573</xdr:rowOff>
    </xdr:from>
    <xdr:ext cx="534377" cy="259045"/>
    <xdr:sp macro="" textlink="">
      <xdr:nvSpPr>
        <xdr:cNvPr id="466" name="普通建設事業費 （ うち更新整備　）平均値テキスト">
          <a:extLst>
            <a:ext uri="{FF2B5EF4-FFF2-40B4-BE49-F238E27FC236}">
              <a16:creationId xmlns:a16="http://schemas.microsoft.com/office/drawing/2014/main" id="{00000000-0008-0000-0600-0000D2010000}"/>
            </a:ext>
          </a:extLst>
        </xdr:cNvPr>
        <xdr:cNvSpPr txBox="1"/>
      </xdr:nvSpPr>
      <xdr:spPr>
        <a:xfrm>
          <a:off x="10528300" y="166822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33,827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73146</xdr:rowOff>
    </xdr:from>
    <xdr:to>
      <xdr:col>55</xdr:col>
      <xdr:colOff>50800</xdr:colOff>
      <xdr:row>98</xdr:row>
      <xdr:rowOff>3296</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10426700" y="167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39688</xdr:rowOff>
    </xdr:from>
    <xdr:to>
      <xdr:col>50</xdr:col>
      <xdr:colOff>114300</xdr:colOff>
      <xdr:row>99</xdr:row>
      <xdr:rowOff>8237</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8750300" y="16670338"/>
          <a:ext cx="889000" cy="311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97340</xdr:rowOff>
    </xdr:from>
    <xdr:to>
      <xdr:col>50</xdr:col>
      <xdr:colOff>165100</xdr:colOff>
      <xdr:row>98</xdr:row>
      <xdr:rowOff>27490</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9588500" y="16727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18617</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9372111" y="16820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50870</xdr:rowOff>
    </xdr:from>
    <xdr:to>
      <xdr:col>45</xdr:col>
      <xdr:colOff>177800</xdr:colOff>
      <xdr:row>99</xdr:row>
      <xdr:rowOff>8237</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7861300" y="16681520"/>
          <a:ext cx="889000" cy="300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26930</xdr:rowOff>
    </xdr:from>
    <xdr:to>
      <xdr:col>46</xdr:col>
      <xdr:colOff>38100</xdr:colOff>
      <xdr:row>98</xdr:row>
      <xdr:rowOff>128530</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8699500" y="16829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145057</xdr:rowOff>
    </xdr:from>
    <xdr:ext cx="534377"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8483111" y="16604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50870</xdr:rowOff>
    </xdr:from>
    <xdr:to>
      <xdr:col>41</xdr:col>
      <xdr:colOff>50800</xdr:colOff>
      <xdr:row>97</xdr:row>
      <xdr:rowOff>167666</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flipV="1">
          <a:off x="6972300" y="16681520"/>
          <a:ext cx="889000" cy="116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72346</xdr:rowOff>
    </xdr:from>
    <xdr:to>
      <xdr:col>41</xdr:col>
      <xdr:colOff>101600</xdr:colOff>
      <xdr:row>99</xdr:row>
      <xdr:rowOff>2496</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7810500" y="16874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165073</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594111" y="16967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59582</xdr:rowOff>
    </xdr:from>
    <xdr:to>
      <xdr:col>36</xdr:col>
      <xdr:colOff>165100</xdr:colOff>
      <xdr:row>98</xdr:row>
      <xdr:rowOff>161182</xdr:rowOff>
    </xdr:to>
    <xdr:sp macro="" textlink="">
      <xdr:nvSpPr>
        <xdr:cNvPr id="477" name="フローチャート: 判断 476">
          <a:extLst>
            <a:ext uri="{FF2B5EF4-FFF2-40B4-BE49-F238E27FC236}">
              <a16:creationId xmlns:a16="http://schemas.microsoft.com/office/drawing/2014/main" id="{00000000-0008-0000-0600-0000DD010000}"/>
            </a:ext>
          </a:extLst>
        </xdr:cNvPr>
        <xdr:cNvSpPr/>
      </xdr:nvSpPr>
      <xdr:spPr>
        <a:xfrm>
          <a:off x="6921500" y="16861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152309</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05111" y="16954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54363</xdr:rowOff>
    </xdr:from>
    <xdr:to>
      <xdr:col>55</xdr:col>
      <xdr:colOff>50800</xdr:colOff>
      <xdr:row>96</xdr:row>
      <xdr:rowOff>155963</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10426700" y="1651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77240</xdr:rowOff>
    </xdr:from>
    <xdr:ext cx="534377" cy="259045"/>
    <xdr:sp macro="" textlink="">
      <xdr:nvSpPr>
        <xdr:cNvPr id="485" name="普通建設事業費 （ うち更新整備　）該当値テキスト">
          <a:extLst>
            <a:ext uri="{FF2B5EF4-FFF2-40B4-BE49-F238E27FC236}">
              <a16:creationId xmlns:a16="http://schemas.microsoft.com/office/drawing/2014/main" id="{00000000-0008-0000-0600-0000E5010000}"/>
            </a:ext>
          </a:extLst>
        </xdr:cNvPr>
        <xdr:cNvSpPr txBox="1"/>
      </xdr:nvSpPr>
      <xdr:spPr>
        <a:xfrm>
          <a:off x="10528300" y="16364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160338</xdr:rowOff>
    </xdr:from>
    <xdr:to>
      <xdr:col>50</xdr:col>
      <xdr:colOff>165100</xdr:colOff>
      <xdr:row>97</xdr:row>
      <xdr:rowOff>90488</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9588500" y="1661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107015</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9372111" y="16394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128887</xdr:rowOff>
    </xdr:from>
    <xdr:to>
      <xdr:col>46</xdr:col>
      <xdr:colOff>38100</xdr:colOff>
      <xdr:row>99</xdr:row>
      <xdr:rowOff>59037</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8699500" y="16930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99</xdr:row>
      <xdr:rowOff>50164</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8483111" y="17023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70</xdr:rowOff>
    </xdr:from>
    <xdr:to>
      <xdr:col>41</xdr:col>
      <xdr:colOff>101600</xdr:colOff>
      <xdr:row>97</xdr:row>
      <xdr:rowOff>101670</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7810500" y="166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118197</xdr:rowOff>
    </xdr:from>
    <xdr:ext cx="534377"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7594111" y="16405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116866</xdr:rowOff>
    </xdr:from>
    <xdr:to>
      <xdr:col>36</xdr:col>
      <xdr:colOff>165100</xdr:colOff>
      <xdr:row>98</xdr:row>
      <xdr:rowOff>47016</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6921500" y="16747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63543</xdr:rowOff>
    </xdr:from>
    <xdr:ext cx="534377"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6705111" y="16522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35</xdr:row>
      <xdr:rowOff>54627</xdr:rowOff>
    </xdr:from>
    <xdr:ext cx="312906"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2133094" y="6055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32</xdr:row>
      <xdr:rowOff>111777</xdr:rowOff>
    </xdr:from>
    <xdr:ext cx="312906"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2133094" y="5598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29</xdr:row>
      <xdr:rowOff>168927</xdr:rowOff>
    </xdr:from>
    <xdr:ext cx="312906"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2133094" y="5140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27</xdr:row>
      <xdr:rowOff>54627</xdr:rowOff>
    </xdr:from>
    <xdr:ext cx="312906"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2133094" y="4683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4" name="災害復旧事業費グラフ枠">
          <a:extLst>
            <a:ext uri="{FF2B5EF4-FFF2-40B4-BE49-F238E27FC236}">
              <a16:creationId xmlns:a16="http://schemas.microsoft.com/office/drawing/2014/main" id="{00000000-0008-0000-0600-000002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38</xdr:row>
      <xdr:rowOff>139700</xdr:rowOff>
    </xdr:from>
    <xdr:to>
      <xdr:col>85</xdr:col>
      <xdr:colOff>126364</xdr:colOff>
      <xdr:row>38</xdr:row>
      <xdr:rowOff>139700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317595" y="6654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10177</xdr:rowOff>
    </xdr:from>
    <xdr:ext cx="249299" cy="259045"/>
    <xdr:sp macro="" textlink="">
      <xdr:nvSpPr>
        <xdr:cNvPr id="516" name="災害復旧事業費最小値テキスト">
          <a:extLst>
            <a:ext uri="{FF2B5EF4-FFF2-40B4-BE49-F238E27FC236}">
              <a16:creationId xmlns:a16="http://schemas.microsoft.com/office/drawing/2014/main" id="{00000000-0008-0000-0600-000004020000}"/>
            </a:ext>
          </a:extLst>
        </xdr:cNvPr>
        <xdr:cNvSpPr txBox="1"/>
      </xdr:nvSpPr>
      <xdr:spPr>
        <a:xfrm>
          <a:off x="1637030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10177</xdr:rowOff>
    </xdr:from>
    <xdr:ext cx="249299" cy="259045"/>
    <xdr:sp macro="" textlink="">
      <xdr:nvSpPr>
        <xdr:cNvPr id="518" name="災害復旧事業費最大値テキスト">
          <a:extLst>
            <a:ext uri="{FF2B5EF4-FFF2-40B4-BE49-F238E27FC236}">
              <a16:creationId xmlns:a16="http://schemas.microsoft.com/office/drawing/2014/main" id="{00000000-0008-0000-0600-000006020000}"/>
            </a:ext>
          </a:extLst>
        </xdr:cNvPr>
        <xdr:cNvSpPr txBox="1"/>
      </xdr:nvSpPr>
      <xdr:spPr>
        <a:xfrm>
          <a:off x="16370300" y="635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139700</xdr:rowOff>
    </xdr:from>
    <xdr:to>
      <xdr:col>85</xdr:col>
      <xdr:colOff>127000</xdr:colOff>
      <xdr:row>38</xdr:row>
      <xdr:rowOff>139700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67327</xdr:rowOff>
    </xdr:from>
    <xdr:ext cx="249299" cy="259045"/>
    <xdr:sp macro="" textlink="">
      <xdr:nvSpPr>
        <xdr:cNvPr id="521" name="災害復旧事業費平均値テキスト">
          <a:extLst>
            <a:ext uri="{FF2B5EF4-FFF2-40B4-BE49-F238E27FC236}">
              <a16:creationId xmlns:a16="http://schemas.microsoft.com/office/drawing/2014/main" id="{00000000-0008-0000-0600-000009020000}"/>
            </a:ext>
          </a:extLst>
        </xdr:cNvPr>
        <xdr:cNvSpPr txBox="1"/>
      </xdr:nvSpPr>
      <xdr:spPr>
        <a:xfrm>
          <a:off x="16370300" y="6582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62687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139700</xdr:rowOff>
    </xdr:from>
    <xdr:to>
      <xdr:col>81</xdr:col>
      <xdr:colOff>50800</xdr:colOff>
      <xdr:row>38</xdr:row>
      <xdr:rowOff>139700</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88900</xdr:rowOff>
    </xdr:from>
    <xdr:to>
      <xdr:col>81</xdr:col>
      <xdr:colOff>101600</xdr:colOff>
      <xdr:row>39</xdr:row>
      <xdr:rowOff>19050</xdr:rowOff>
    </xdr:to>
    <xdr:sp macro="" textlink="">
      <xdr:nvSpPr>
        <xdr:cNvPr id="524" name="フローチャート: 判断 523">
          <a:extLst>
            <a:ext uri="{FF2B5EF4-FFF2-40B4-BE49-F238E27FC236}">
              <a16:creationId xmlns:a16="http://schemas.microsoft.com/office/drawing/2014/main" id="{00000000-0008-0000-0600-00000C020000}"/>
            </a:ext>
          </a:extLst>
        </xdr:cNvPr>
        <xdr:cNvSpPr/>
      </xdr:nvSpPr>
      <xdr:spPr>
        <a:xfrm>
          <a:off x="15430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139700</xdr:rowOff>
    </xdr:from>
    <xdr:to>
      <xdr:col>76</xdr:col>
      <xdr:colOff>114300</xdr:colOff>
      <xdr:row>38</xdr:row>
      <xdr:rowOff>139700</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a:off x="13703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88900</xdr:rowOff>
    </xdr:from>
    <xdr:to>
      <xdr:col>76</xdr:col>
      <xdr:colOff>165100</xdr:colOff>
      <xdr:row>39</xdr:row>
      <xdr:rowOff>19050</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4541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139700</xdr:rowOff>
    </xdr:from>
    <xdr:to>
      <xdr:col>71</xdr:col>
      <xdr:colOff>177800</xdr:colOff>
      <xdr:row>38</xdr:row>
      <xdr:rowOff>139700</xdr:rowOff>
    </xdr:to>
    <xdr:cxnSp macro="">
      <xdr:nvCxnSpPr>
        <xdr:cNvPr id="529" name="直線コネクタ 528">
          <a:extLst>
            <a:ext uri="{FF2B5EF4-FFF2-40B4-BE49-F238E27FC236}">
              <a16:creationId xmlns:a16="http://schemas.microsoft.com/office/drawing/2014/main" id="{00000000-0008-0000-0600-000011020000}"/>
            </a:ext>
          </a:extLst>
        </xdr:cNvPr>
        <xdr:cNvCxnSpPr/>
      </xdr:nvCxnSpPr>
      <xdr:spPr>
        <a:xfrm>
          <a:off x="1281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88900</xdr:rowOff>
    </xdr:from>
    <xdr:to>
      <xdr:col>72</xdr:col>
      <xdr:colOff>38100</xdr:colOff>
      <xdr:row>37</xdr:row>
      <xdr:rowOff>19050</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36525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35</xdr:row>
      <xdr:rowOff>35577</xdr:rowOff>
    </xdr:from>
    <xdr:ext cx="313932"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3546333" y="60363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29</xdr:row>
      <xdr:rowOff>146050</xdr:rowOff>
    </xdr:from>
    <xdr:to>
      <xdr:col>67</xdr:col>
      <xdr:colOff>101600</xdr:colOff>
      <xdr:row>30</xdr:row>
      <xdr:rowOff>76200</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2763500" y="511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28</xdr:row>
      <xdr:rowOff>92727</xdr:rowOff>
    </xdr:from>
    <xdr:ext cx="313932"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2657333" y="48933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124477</xdr:rowOff>
    </xdr:from>
    <xdr:ext cx="249299" cy="259045"/>
    <xdr:sp macro="" textlink="">
      <xdr:nvSpPr>
        <xdr:cNvPr id="540" name="災害復旧事業費該当値テキスト">
          <a:extLst>
            <a:ext uri="{FF2B5EF4-FFF2-40B4-BE49-F238E27FC236}">
              <a16:creationId xmlns:a16="http://schemas.microsoft.com/office/drawing/2014/main" id="{00000000-0008-0000-0600-00001C020000}"/>
            </a:ext>
          </a:extLst>
        </xdr:cNvPr>
        <xdr:cNvSpPr txBox="1"/>
      </xdr:nvSpPr>
      <xdr:spPr>
        <a:xfrm>
          <a:off x="16370300" y="6468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37</xdr:row>
      <xdr:rowOff>35577</xdr:rowOff>
    </xdr:from>
    <xdr:ext cx="249299"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5356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37</xdr:row>
      <xdr:rowOff>35577</xdr:rowOff>
    </xdr:from>
    <xdr:ext cx="249299"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4467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10177</xdr:rowOff>
    </xdr:from>
    <xdr:ext cx="249299"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357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88900</xdr:rowOff>
    </xdr:from>
    <xdr:to>
      <xdr:col>67</xdr:col>
      <xdr:colOff>101600</xdr:colOff>
      <xdr:row>39</xdr:row>
      <xdr:rowOff>19050</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10177</xdr:rowOff>
    </xdr:from>
    <xdr:ext cx="249299"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268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7" name="テキスト ボックス 556">
          <a:extLst>
            <a:ext uri="{FF2B5EF4-FFF2-40B4-BE49-F238E27FC236}">
              <a16:creationId xmlns:a16="http://schemas.microsoft.com/office/drawing/2014/main" id="{00000000-0008-0000-0600-00002D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3" name="失業対策事業費グラフ枠">
          <a:extLst>
            <a:ext uri="{FF2B5EF4-FFF2-40B4-BE49-F238E27FC236}">
              <a16:creationId xmlns:a16="http://schemas.microsoft.com/office/drawing/2014/main" id="{00000000-0008-0000-0600-000033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5" name="失業対策事業費最小値テキスト">
          <a:extLst>
            <a:ext uri="{FF2B5EF4-FFF2-40B4-BE49-F238E27FC236}">
              <a16:creationId xmlns:a16="http://schemas.microsoft.com/office/drawing/2014/main" id="{00000000-0008-0000-0600-000035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7" name="失業対策事業費最大値テキスト">
          <a:extLst>
            <a:ext uri="{FF2B5EF4-FFF2-40B4-BE49-F238E27FC236}">
              <a16:creationId xmlns:a16="http://schemas.microsoft.com/office/drawing/2014/main" id="{00000000-0008-0000-0600-000037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0" name="失業対策事業費平均値テキスト">
          <a:extLst>
            <a:ext uri="{FF2B5EF4-FFF2-40B4-BE49-F238E27FC236}">
              <a16:creationId xmlns:a16="http://schemas.microsoft.com/office/drawing/2014/main" id="{00000000-0008-0000-0600-00003A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3" name="フローチャート: 判断 572">
          <a:extLst>
            <a:ext uri="{FF2B5EF4-FFF2-40B4-BE49-F238E27FC236}">
              <a16:creationId xmlns:a16="http://schemas.microsoft.com/office/drawing/2014/main" id="{00000000-0008-0000-0600-00003D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8" name="直線コネクタ 577">
          <a:extLst>
            <a:ext uri="{FF2B5EF4-FFF2-40B4-BE49-F238E27FC236}">
              <a16:creationId xmlns:a16="http://schemas.microsoft.com/office/drawing/2014/main" id="{00000000-0008-0000-0600-000042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9" name="失業対策事業費該当値テキスト">
          <a:extLst>
            <a:ext uri="{FF2B5EF4-FFF2-40B4-BE49-F238E27FC236}">
              <a16:creationId xmlns:a16="http://schemas.microsoft.com/office/drawing/2014/main" id="{00000000-0008-0000-0600-00004D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35577</xdr:rowOff>
    </xdr:from>
    <xdr:ext cx="46717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0" name="公債費グラフ枠">
          <a:extLst>
            <a:ext uri="{FF2B5EF4-FFF2-40B4-BE49-F238E27FC236}">
              <a16:creationId xmlns:a16="http://schemas.microsoft.com/office/drawing/2014/main" id="{00000000-0008-0000-0600-00006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87808</xdr:rowOff>
    </xdr:from>
    <xdr:to>
      <xdr:col>85</xdr:col>
      <xdr:colOff>126364</xdr:colOff>
      <xdr:row>79</xdr:row>
      <xdr:rowOff>44298</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flipV="1">
          <a:off x="16317595" y="12089308"/>
          <a:ext cx="1269" cy="1499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48125</xdr:rowOff>
    </xdr:from>
    <xdr:ext cx="249299" cy="259045"/>
    <xdr:sp macro="" textlink="">
      <xdr:nvSpPr>
        <xdr:cNvPr id="622" name="公債費最小値テキスト">
          <a:extLst>
            <a:ext uri="{FF2B5EF4-FFF2-40B4-BE49-F238E27FC236}">
              <a16:creationId xmlns:a16="http://schemas.microsoft.com/office/drawing/2014/main" id="{00000000-0008-0000-0600-00006E020000}"/>
            </a:ext>
          </a:extLst>
        </xdr:cNvPr>
        <xdr:cNvSpPr txBox="1"/>
      </xdr:nvSpPr>
      <xdr:spPr>
        <a:xfrm>
          <a:off x="16370300" y="1359267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44298</xdr:rowOff>
    </xdr:from>
    <xdr:to>
      <xdr:col>86</xdr:col>
      <xdr:colOff>25400</xdr:colOff>
      <xdr:row>79</xdr:row>
      <xdr:rowOff>44298</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6230600" y="13588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34485</xdr:rowOff>
    </xdr:from>
    <xdr:ext cx="534377" cy="259045"/>
    <xdr:sp macro="" textlink="">
      <xdr:nvSpPr>
        <xdr:cNvPr id="624" name="公債費最大値テキスト">
          <a:extLst>
            <a:ext uri="{FF2B5EF4-FFF2-40B4-BE49-F238E27FC236}">
              <a16:creationId xmlns:a16="http://schemas.microsoft.com/office/drawing/2014/main" id="{00000000-0008-0000-0600-000070020000}"/>
            </a:ext>
          </a:extLst>
        </xdr:cNvPr>
        <xdr:cNvSpPr txBox="1"/>
      </xdr:nvSpPr>
      <xdr:spPr>
        <a:xfrm>
          <a:off x="16370300" y="11864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87808</xdr:rowOff>
    </xdr:from>
    <xdr:to>
      <xdr:col>86</xdr:col>
      <xdr:colOff>25400</xdr:colOff>
      <xdr:row>70</xdr:row>
      <xdr:rowOff>87808</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6230600" y="12089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3378</xdr:rowOff>
    </xdr:from>
    <xdr:to>
      <xdr:col>85</xdr:col>
      <xdr:colOff>127000</xdr:colOff>
      <xdr:row>76</xdr:row>
      <xdr:rowOff>46279</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flipV="1">
          <a:off x="15481300" y="13033578"/>
          <a:ext cx="838200" cy="42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42257</xdr:rowOff>
    </xdr:from>
    <xdr:ext cx="469744" cy="259045"/>
    <xdr:sp macro="" textlink="">
      <xdr:nvSpPr>
        <xdr:cNvPr id="627" name="公債費平均値テキスト">
          <a:extLst>
            <a:ext uri="{FF2B5EF4-FFF2-40B4-BE49-F238E27FC236}">
              <a16:creationId xmlns:a16="http://schemas.microsoft.com/office/drawing/2014/main" id="{00000000-0008-0000-0600-000073020000}"/>
            </a:ext>
          </a:extLst>
        </xdr:cNvPr>
        <xdr:cNvSpPr txBox="1"/>
      </xdr:nvSpPr>
      <xdr:spPr>
        <a:xfrm>
          <a:off x="16370300" y="130724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63830</xdr:rowOff>
    </xdr:from>
    <xdr:to>
      <xdr:col>85</xdr:col>
      <xdr:colOff>177800</xdr:colOff>
      <xdr:row>76</xdr:row>
      <xdr:rowOff>165430</xdr:rowOff>
    </xdr:to>
    <xdr:sp macro="" textlink="">
      <xdr:nvSpPr>
        <xdr:cNvPr id="628" name="フローチャート: 判断 627">
          <a:extLst>
            <a:ext uri="{FF2B5EF4-FFF2-40B4-BE49-F238E27FC236}">
              <a16:creationId xmlns:a16="http://schemas.microsoft.com/office/drawing/2014/main" id="{00000000-0008-0000-0600-000074020000}"/>
            </a:ext>
          </a:extLst>
        </xdr:cNvPr>
        <xdr:cNvSpPr/>
      </xdr:nvSpPr>
      <xdr:spPr>
        <a:xfrm>
          <a:off x="16268700" y="130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22200</xdr:rowOff>
    </xdr:from>
    <xdr:to>
      <xdr:col>81</xdr:col>
      <xdr:colOff>50800</xdr:colOff>
      <xdr:row>76</xdr:row>
      <xdr:rowOff>46279</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4592300" y="13052400"/>
          <a:ext cx="889000" cy="24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38836</xdr:rowOff>
    </xdr:from>
    <xdr:to>
      <xdr:col>81</xdr:col>
      <xdr:colOff>101600</xdr:colOff>
      <xdr:row>76</xdr:row>
      <xdr:rowOff>140436</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5430500" y="13069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131563</xdr:rowOff>
    </xdr:from>
    <xdr:ext cx="469744"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5246428" y="13161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22200</xdr:rowOff>
    </xdr:from>
    <xdr:to>
      <xdr:col>76</xdr:col>
      <xdr:colOff>114300</xdr:colOff>
      <xdr:row>76</xdr:row>
      <xdr:rowOff>23419</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flipV="1">
          <a:off x="13703300" y="13052400"/>
          <a:ext cx="889000" cy="1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86158</xdr:rowOff>
    </xdr:from>
    <xdr:to>
      <xdr:col>76</xdr:col>
      <xdr:colOff>165100</xdr:colOff>
      <xdr:row>77</xdr:row>
      <xdr:rowOff>16308</xdr:rowOff>
    </xdr:to>
    <xdr:sp macro="" textlink="">
      <xdr:nvSpPr>
        <xdr:cNvPr id="633" name="フローチャート: 判断 632">
          <a:extLst>
            <a:ext uri="{FF2B5EF4-FFF2-40B4-BE49-F238E27FC236}">
              <a16:creationId xmlns:a16="http://schemas.microsoft.com/office/drawing/2014/main" id="{00000000-0008-0000-0600-000079020000}"/>
            </a:ext>
          </a:extLst>
        </xdr:cNvPr>
        <xdr:cNvSpPr/>
      </xdr:nvSpPr>
      <xdr:spPr>
        <a:xfrm>
          <a:off x="14541500" y="13116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7435</xdr:rowOff>
    </xdr:from>
    <xdr:ext cx="469744"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4357428" y="132090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4369</xdr:rowOff>
    </xdr:from>
    <xdr:to>
      <xdr:col>71</xdr:col>
      <xdr:colOff>177800</xdr:colOff>
      <xdr:row>76</xdr:row>
      <xdr:rowOff>23419</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a:off x="12814300" y="13034569"/>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12928</xdr:rowOff>
    </xdr:from>
    <xdr:to>
      <xdr:col>72</xdr:col>
      <xdr:colOff>38100</xdr:colOff>
      <xdr:row>76</xdr:row>
      <xdr:rowOff>114528</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3652500" y="13043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105655</xdr:rowOff>
    </xdr:from>
    <xdr:ext cx="469744"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3468428" y="13135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43714</xdr:rowOff>
    </xdr:from>
    <xdr:to>
      <xdr:col>67</xdr:col>
      <xdr:colOff>101600</xdr:colOff>
      <xdr:row>76</xdr:row>
      <xdr:rowOff>145314</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2763500" y="13073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136441</xdr:rowOff>
    </xdr:from>
    <xdr:ext cx="469744"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2579428" y="13166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124028</xdr:rowOff>
    </xdr:from>
    <xdr:to>
      <xdr:col>85</xdr:col>
      <xdr:colOff>177800</xdr:colOff>
      <xdr:row>76</xdr:row>
      <xdr:rowOff>54178</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6268700" y="12982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146905</xdr:rowOff>
    </xdr:from>
    <xdr:ext cx="469744" cy="259045"/>
    <xdr:sp macro="" textlink="">
      <xdr:nvSpPr>
        <xdr:cNvPr id="646" name="公債費該当値テキスト">
          <a:extLst>
            <a:ext uri="{FF2B5EF4-FFF2-40B4-BE49-F238E27FC236}">
              <a16:creationId xmlns:a16="http://schemas.microsoft.com/office/drawing/2014/main" id="{00000000-0008-0000-0600-000086020000}"/>
            </a:ext>
          </a:extLst>
        </xdr:cNvPr>
        <xdr:cNvSpPr txBox="1"/>
      </xdr:nvSpPr>
      <xdr:spPr>
        <a:xfrm>
          <a:off x="16370300" y="128342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166929</xdr:rowOff>
    </xdr:from>
    <xdr:to>
      <xdr:col>81</xdr:col>
      <xdr:colOff>101600</xdr:colOff>
      <xdr:row>76</xdr:row>
      <xdr:rowOff>97079</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5430500" y="13025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74</xdr:row>
      <xdr:rowOff>113606</xdr:rowOff>
    </xdr:from>
    <xdr:ext cx="469744"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5246428" y="128009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142849</xdr:rowOff>
    </xdr:from>
    <xdr:to>
      <xdr:col>76</xdr:col>
      <xdr:colOff>165100</xdr:colOff>
      <xdr:row>76</xdr:row>
      <xdr:rowOff>73000</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4541500" y="1300159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74</xdr:row>
      <xdr:rowOff>89526</xdr:rowOff>
    </xdr:from>
    <xdr:ext cx="469744"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4357428" y="12776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144069</xdr:rowOff>
    </xdr:from>
    <xdr:to>
      <xdr:col>72</xdr:col>
      <xdr:colOff>38100</xdr:colOff>
      <xdr:row>76</xdr:row>
      <xdr:rowOff>74219</xdr:rowOff>
    </xdr:to>
    <xdr:sp macro="" textlink="">
      <xdr:nvSpPr>
        <xdr:cNvPr id="651" name="楕円 650">
          <a:extLst>
            <a:ext uri="{FF2B5EF4-FFF2-40B4-BE49-F238E27FC236}">
              <a16:creationId xmlns:a16="http://schemas.microsoft.com/office/drawing/2014/main" id="{00000000-0008-0000-0600-00008B020000}"/>
            </a:ext>
          </a:extLst>
        </xdr:cNvPr>
        <xdr:cNvSpPr/>
      </xdr:nvSpPr>
      <xdr:spPr>
        <a:xfrm>
          <a:off x="13652500" y="13002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74</xdr:row>
      <xdr:rowOff>90746</xdr:rowOff>
    </xdr:from>
    <xdr:ext cx="469744"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3468428" y="127780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125019</xdr:rowOff>
    </xdr:from>
    <xdr:to>
      <xdr:col>67</xdr:col>
      <xdr:colOff>101600</xdr:colOff>
      <xdr:row>76</xdr:row>
      <xdr:rowOff>55169</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2763500" y="12983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74</xdr:row>
      <xdr:rowOff>71696</xdr:rowOff>
    </xdr:from>
    <xdr:ext cx="469744"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2579428" y="12758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7" name="積立金グラフ枠">
          <a:extLst>
            <a:ext uri="{FF2B5EF4-FFF2-40B4-BE49-F238E27FC236}">
              <a16:creationId xmlns:a16="http://schemas.microsoft.com/office/drawing/2014/main" id="{00000000-0008-0000-0600-0000A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90912</xdr:rowOff>
    </xdr:from>
    <xdr:to>
      <xdr:col>85</xdr:col>
      <xdr:colOff>126364</xdr:colOff>
      <xdr:row>98</xdr:row>
      <xdr:rowOff>65633</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flipV="1">
          <a:off x="16317595" y="15521412"/>
          <a:ext cx="1269" cy="1346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69460</xdr:rowOff>
    </xdr:from>
    <xdr:ext cx="469744" cy="259045"/>
    <xdr:sp macro="" textlink="">
      <xdr:nvSpPr>
        <xdr:cNvPr id="679" name="積立金最小値テキスト">
          <a:extLst>
            <a:ext uri="{FF2B5EF4-FFF2-40B4-BE49-F238E27FC236}">
              <a16:creationId xmlns:a16="http://schemas.microsoft.com/office/drawing/2014/main" id="{00000000-0008-0000-0600-0000A7020000}"/>
            </a:ext>
          </a:extLst>
        </xdr:cNvPr>
        <xdr:cNvSpPr txBox="1"/>
      </xdr:nvSpPr>
      <xdr:spPr>
        <a:xfrm>
          <a:off x="16370300" y="168715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65633</xdr:rowOff>
    </xdr:from>
    <xdr:to>
      <xdr:col>86</xdr:col>
      <xdr:colOff>25400</xdr:colOff>
      <xdr:row>98</xdr:row>
      <xdr:rowOff>65633</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6230600" y="16867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37589</xdr:rowOff>
    </xdr:from>
    <xdr:ext cx="534377" cy="259045"/>
    <xdr:sp macro="" textlink="">
      <xdr:nvSpPr>
        <xdr:cNvPr id="681" name="積立金最大値テキスト">
          <a:extLst>
            <a:ext uri="{FF2B5EF4-FFF2-40B4-BE49-F238E27FC236}">
              <a16:creationId xmlns:a16="http://schemas.microsoft.com/office/drawing/2014/main" id="{00000000-0008-0000-0600-0000A9020000}"/>
            </a:ext>
          </a:extLst>
        </xdr:cNvPr>
        <xdr:cNvSpPr txBox="1"/>
      </xdr:nvSpPr>
      <xdr:spPr>
        <a:xfrm>
          <a:off x="16370300" y="15296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90912</xdr:rowOff>
    </xdr:from>
    <xdr:to>
      <xdr:col>86</xdr:col>
      <xdr:colOff>25400</xdr:colOff>
      <xdr:row>90</xdr:row>
      <xdr:rowOff>90912</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6230600" y="15521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48450</xdr:rowOff>
    </xdr:from>
    <xdr:to>
      <xdr:col>85</xdr:col>
      <xdr:colOff>127000</xdr:colOff>
      <xdr:row>95</xdr:row>
      <xdr:rowOff>168884</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5481300" y="16336200"/>
          <a:ext cx="838200" cy="12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146384</xdr:rowOff>
    </xdr:from>
    <xdr:ext cx="534377" cy="259045"/>
    <xdr:sp macro="" textlink="">
      <xdr:nvSpPr>
        <xdr:cNvPr id="684" name="積立金平均値テキスト">
          <a:extLst>
            <a:ext uri="{FF2B5EF4-FFF2-40B4-BE49-F238E27FC236}">
              <a16:creationId xmlns:a16="http://schemas.microsoft.com/office/drawing/2014/main" id="{00000000-0008-0000-0600-0000AC020000}"/>
            </a:ext>
          </a:extLst>
        </xdr:cNvPr>
        <xdr:cNvSpPr txBox="1"/>
      </xdr:nvSpPr>
      <xdr:spPr>
        <a:xfrm>
          <a:off x="16370300" y="164341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167957</xdr:rowOff>
    </xdr:from>
    <xdr:to>
      <xdr:col>85</xdr:col>
      <xdr:colOff>177800</xdr:colOff>
      <xdr:row>96</xdr:row>
      <xdr:rowOff>98107</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6268700" y="16455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131547</xdr:rowOff>
    </xdr:from>
    <xdr:to>
      <xdr:col>81</xdr:col>
      <xdr:colOff>50800</xdr:colOff>
      <xdr:row>95</xdr:row>
      <xdr:rowOff>48450</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4592300" y="16076397"/>
          <a:ext cx="889000" cy="259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117875</xdr:rowOff>
    </xdr:from>
    <xdr:to>
      <xdr:col>81</xdr:col>
      <xdr:colOff>101600</xdr:colOff>
      <xdr:row>96</xdr:row>
      <xdr:rowOff>48025</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5430500" y="16405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39152</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5214111" y="16498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93</xdr:row>
      <xdr:rowOff>131547</xdr:rowOff>
    </xdr:from>
    <xdr:to>
      <xdr:col>76</xdr:col>
      <xdr:colOff>114300</xdr:colOff>
      <xdr:row>95</xdr:row>
      <xdr:rowOff>151912</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3703300" y="16076397"/>
          <a:ext cx="889000" cy="36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42038</xdr:rowOff>
    </xdr:from>
    <xdr:to>
      <xdr:col>76</xdr:col>
      <xdr:colOff>165100</xdr:colOff>
      <xdr:row>95</xdr:row>
      <xdr:rowOff>143638</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4541500" y="16329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134765</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4325111" y="16422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151912</xdr:rowOff>
    </xdr:from>
    <xdr:to>
      <xdr:col>71</xdr:col>
      <xdr:colOff>177800</xdr:colOff>
      <xdr:row>97</xdr:row>
      <xdr:rowOff>100476</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2814300" y="16439662"/>
          <a:ext cx="889000" cy="291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107187</xdr:rowOff>
    </xdr:from>
    <xdr:to>
      <xdr:col>72</xdr:col>
      <xdr:colOff>38100</xdr:colOff>
      <xdr:row>96</xdr:row>
      <xdr:rowOff>37337</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3652500" y="16394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28464</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436111" y="16487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299</xdr:rowOff>
    </xdr:from>
    <xdr:to>
      <xdr:col>67</xdr:col>
      <xdr:colOff>101600</xdr:colOff>
      <xdr:row>97</xdr:row>
      <xdr:rowOff>101899</xdr:rowOff>
    </xdr:to>
    <xdr:sp macro="" textlink="">
      <xdr:nvSpPr>
        <xdr:cNvPr id="695" name="フローチャート: 判断 694">
          <a:extLst>
            <a:ext uri="{FF2B5EF4-FFF2-40B4-BE49-F238E27FC236}">
              <a16:creationId xmlns:a16="http://schemas.microsoft.com/office/drawing/2014/main" id="{00000000-0008-0000-0600-0000B7020000}"/>
            </a:ext>
          </a:extLst>
        </xdr:cNvPr>
        <xdr:cNvSpPr/>
      </xdr:nvSpPr>
      <xdr:spPr>
        <a:xfrm>
          <a:off x="12763500" y="16630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118426</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2547111" y="16406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118084</xdr:rowOff>
    </xdr:from>
    <xdr:to>
      <xdr:col>85</xdr:col>
      <xdr:colOff>177800</xdr:colOff>
      <xdr:row>96</xdr:row>
      <xdr:rowOff>48234</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6268700" y="16405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140961</xdr:rowOff>
    </xdr:from>
    <xdr:ext cx="534377" cy="259045"/>
    <xdr:sp macro="" textlink="">
      <xdr:nvSpPr>
        <xdr:cNvPr id="703" name="積立金該当値テキスト">
          <a:extLst>
            <a:ext uri="{FF2B5EF4-FFF2-40B4-BE49-F238E27FC236}">
              <a16:creationId xmlns:a16="http://schemas.microsoft.com/office/drawing/2014/main" id="{00000000-0008-0000-0600-0000BF020000}"/>
            </a:ext>
          </a:extLst>
        </xdr:cNvPr>
        <xdr:cNvSpPr txBox="1"/>
      </xdr:nvSpPr>
      <xdr:spPr>
        <a:xfrm>
          <a:off x="16370300" y="16257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169100</xdr:rowOff>
    </xdr:from>
    <xdr:to>
      <xdr:col>81</xdr:col>
      <xdr:colOff>101600</xdr:colOff>
      <xdr:row>95</xdr:row>
      <xdr:rowOff>99250</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5430500" y="1628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115777</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5214111" y="16060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80747</xdr:rowOff>
    </xdr:from>
    <xdr:to>
      <xdr:col>76</xdr:col>
      <xdr:colOff>165100</xdr:colOff>
      <xdr:row>94</xdr:row>
      <xdr:rowOff>10897</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4541500" y="16025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27424</xdr:rowOff>
    </xdr:from>
    <xdr:ext cx="534377"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4325111" y="15800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101112</xdr:rowOff>
    </xdr:from>
    <xdr:to>
      <xdr:col>72</xdr:col>
      <xdr:colOff>38100</xdr:colOff>
      <xdr:row>96</xdr:row>
      <xdr:rowOff>31262</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3652500" y="1638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47789</xdr:rowOff>
    </xdr:from>
    <xdr:ext cx="534377"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3436111" y="16164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49676</xdr:rowOff>
    </xdr:from>
    <xdr:to>
      <xdr:col>67</xdr:col>
      <xdr:colOff>101600</xdr:colOff>
      <xdr:row>97</xdr:row>
      <xdr:rowOff>151276</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2763500" y="1668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142403</xdr:rowOff>
    </xdr:from>
    <xdr:ext cx="534377"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2547111" y="16773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35</xdr:row>
      <xdr:rowOff>54627</xdr:rowOff>
    </xdr:from>
    <xdr:ext cx="377026"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投資及び出資金グラフ枠">
          <a:extLst>
            <a:ext uri="{FF2B5EF4-FFF2-40B4-BE49-F238E27FC236}">
              <a16:creationId xmlns:a16="http://schemas.microsoft.com/office/drawing/2014/main" id="{00000000-0008-0000-0600-0000D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15342</xdr:rowOff>
    </xdr:from>
    <xdr:to>
      <xdr:col>116</xdr:col>
      <xdr:colOff>62864</xdr:colOff>
      <xdr:row>38</xdr:row>
      <xdr:rowOff>139700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flipV="1">
          <a:off x="22159595" y="5158842"/>
          <a:ext cx="1269" cy="14959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159580</xdr:rowOff>
    </xdr:from>
    <xdr:ext cx="249299" cy="259045"/>
    <xdr:sp macro="" textlink="">
      <xdr:nvSpPr>
        <xdr:cNvPr id="734" name="投資及び出資金最小値テキスト">
          <a:extLst>
            <a:ext uri="{FF2B5EF4-FFF2-40B4-BE49-F238E27FC236}">
              <a16:creationId xmlns:a16="http://schemas.microsoft.com/office/drawing/2014/main" id="{00000000-0008-0000-0600-0000DE020000}"/>
            </a:ext>
          </a:extLst>
        </xdr:cNvPr>
        <xdr:cNvSpPr txBox="1"/>
      </xdr:nvSpPr>
      <xdr:spPr>
        <a:xfrm>
          <a:off x="22212300" y="667468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133469</xdr:rowOff>
    </xdr:from>
    <xdr:ext cx="469744" cy="259045"/>
    <xdr:sp macro="" textlink="">
      <xdr:nvSpPr>
        <xdr:cNvPr id="736" name="投資及び出資金最大値テキスト">
          <a:extLst>
            <a:ext uri="{FF2B5EF4-FFF2-40B4-BE49-F238E27FC236}">
              <a16:creationId xmlns:a16="http://schemas.microsoft.com/office/drawing/2014/main" id="{00000000-0008-0000-0600-0000E0020000}"/>
            </a:ext>
          </a:extLst>
        </xdr:cNvPr>
        <xdr:cNvSpPr txBox="1"/>
      </xdr:nvSpPr>
      <xdr:spPr>
        <a:xfrm>
          <a:off x="22212300" y="4934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15342</xdr:rowOff>
    </xdr:from>
    <xdr:to>
      <xdr:col>116</xdr:col>
      <xdr:colOff>152400</xdr:colOff>
      <xdr:row>30</xdr:row>
      <xdr:rowOff>15342</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2072600" y="5158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77030</xdr:rowOff>
    </xdr:from>
    <xdr:ext cx="313932" cy="259045"/>
    <xdr:sp macro="" textlink="">
      <xdr:nvSpPr>
        <xdr:cNvPr id="739" name="投資及び出資金平均値テキスト">
          <a:extLst>
            <a:ext uri="{FF2B5EF4-FFF2-40B4-BE49-F238E27FC236}">
              <a16:creationId xmlns:a16="http://schemas.microsoft.com/office/drawing/2014/main" id="{00000000-0008-0000-0600-0000E3020000}"/>
            </a:ext>
          </a:extLst>
        </xdr:cNvPr>
        <xdr:cNvSpPr txBox="1"/>
      </xdr:nvSpPr>
      <xdr:spPr>
        <a:xfrm>
          <a:off x="22212300" y="6420680"/>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54153</xdr:rowOff>
    </xdr:from>
    <xdr:to>
      <xdr:col>116</xdr:col>
      <xdr:colOff>114300</xdr:colOff>
      <xdr:row>38</xdr:row>
      <xdr:rowOff>155753</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2110700" y="6569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68783</xdr:rowOff>
    </xdr:from>
    <xdr:to>
      <xdr:col>112</xdr:col>
      <xdr:colOff>38100</xdr:colOff>
      <xdr:row>38</xdr:row>
      <xdr:rowOff>170383</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21272500" y="6583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15460</xdr:rowOff>
    </xdr:from>
    <xdr:ext cx="313932"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166333" y="63591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55067</xdr:rowOff>
    </xdr:from>
    <xdr:to>
      <xdr:col>107</xdr:col>
      <xdr:colOff>101600</xdr:colOff>
      <xdr:row>38</xdr:row>
      <xdr:rowOff>156667</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0383500" y="6570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1744</xdr:rowOff>
    </xdr:from>
    <xdr:ext cx="313932"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277333" y="634539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88900</xdr:rowOff>
    </xdr:from>
    <xdr:to>
      <xdr:col>102</xdr:col>
      <xdr:colOff>165100</xdr:colOff>
      <xdr:row>39</xdr:row>
      <xdr:rowOff>19050</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9494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18605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32580</xdr:rowOff>
    </xdr:from>
    <xdr:ext cx="249299" cy="259045"/>
    <xdr:sp macro="" textlink="">
      <xdr:nvSpPr>
        <xdr:cNvPr id="758" name="投資及び出資金該当値テキスト">
          <a:extLst>
            <a:ext uri="{FF2B5EF4-FFF2-40B4-BE49-F238E27FC236}">
              <a16:creationId xmlns:a16="http://schemas.microsoft.com/office/drawing/2014/main" id="{00000000-0008-0000-0600-0000F6020000}"/>
            </a:ext>
          </a:extLst>
        </xdr:cNvPr>
        <xdr:cNvSpPr txBox="1"/>
      </xdr:nvSpPr>
      <xdr:spPr>
        <a:xfrm>
          <a:off x="22212300" y="654768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37</xdr:row>
      <xdr:rowOff>35577</xdr:rowOff>
    </xdr:from>
    <xdr:ext cx="249299"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420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37</xdr:row>
      <xdr:rowOff>35577</xdr:rowOff>
    </xdr:from>
    <xdr:ext cx="249299"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531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54627</xdr:rowOff>
    </xdr:from>
    <xdr:ext cx="46717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820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7" name="貸付金グラフ枠">
          <a:extLst>
            <a:ext uri="{FF2B5EF4-FFF2-40B4-BE49-F238E27FC236}">
              <a16:creationId xmlns:a16="http://schemas.microsoft.com/office/drawing/2014/main" id="{00000000-0008-0000-0600-000013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10038</xdr:rowOff>
    </xdr:from>
    <xdr:to>
      <xdr:col>116</xdr:col>
      <xdr:colOff>62864</xdr:colOff>
      <xdr:row>58</xdr:row>
      <xdr:rowOff>139517</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flipV="1">
          <a:off x="22159595" y="8753988"/>
          <a:ext cx="1269" cy="1329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143344</xdr:rowOff>
    </xdr:from>
    <xdr:ext cx="249299" cy="259045"/>
    <xdr:sp macro="" textlink="">
      <xdr:nvSpPr>
        <xdr:cNvPr id="789" name="貸付金最小値テキスト">
          <a:extLst>
            <a:ext uri="{FF2B5EF4-FFF2-40B4-BE49-F238E27FC236}">
              <a16:creationId xmlns:a16="http://schemas.microsoft.com/office/drawing/2014/main" id="{00000000-0008-0000-0600-000015030000}"/>
            </a:ext>
          </a:extLst>
        </xdr:cNvPr>
        <xdr:cNvSpPr txBox="1"/>
      </xdr:nvSpPr>
      <xdr:spPr>
        <a:xfrm>
          <a:off x="22212300" y="1008744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139517</xdr:rowOff>
    </xdr:from>
    <xdr:to>
      <xdr:col>116</xdr:col>
      <xdr:colOff>152400</xdr:colOff>
      <xdr:row>58</xdr:row>
      <xdr:rowOff>139517</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22072600" y="100836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128165</xdr:rowOff>
    </xdr:from>
    <xdr:ext cx="534377" cy="259045"/>
    <xdr:sp macro="" textlink="">
      <xdr:nvSpPr>
        <xdr:cNvPr id="791" name="貸付金最大値テキスト">
          <a:extLst>
            <a:ext uri="{FF2B5EF4-FFF2-40B4-BE49-F238E27FC236}">
              <a16:creationId xmlns:a16="http://schemas.microsoft.com/office/drawing/2014/main" id="{00000000-0008-0000-0600-000017030000}"/>
            </a:ext>
          </a:extLst>
        </xdr:cNvPr>
        <xdr:cNvSpPr txBox="1"/>
      </xdr:nvSpPr>
      <xdr:spPr>
        <a:xfrm>
          <a:off x="22212300" y="8529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10038</xdr:rowOff>
    </xdr:from>
    <xdr:to>
      <xdr:col>116</xdr:col>
      <xdr:colOff>152400</xdr:colOff>
      <xdr:row>51</xdr:row>
      <xdr:rowOff>10038</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2072600" y="875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53</xdr:row>
      <xdr:rowOff>110439</xdr:rowOff>
    </xdr:from>
    <xdr:to>
      <xdr:col>116</xdr:col>
      <xdr:colOff>63500</xdr:colOff>
      <xdr:row>53</xdr:row>
      <xdr:rowOff>125984</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21323300" y="9197289"/>
          <a:ext cx="838200" cy="15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54708</xdr:rowOff>
    </xdr:from>
    <xdr:ext cx="469744" cy="259045"/>
    <xdr:sp macro="" textlink="">
      <xdr:nvSpPr>
        <xdr:cNvPr id="794" name="貸付金平均値テキスト">
          <a:extLst>
            <a:ext uri="{FF2B5EF4-FFF2-40B4-BE49-F238E27FC236}">
              <a16:creationId xmlns:a16="http://schemas.microsoft.com/office/drawing/2014/main" id="{00000000-0008-0000-0600-00001A030000}"/>
            </a:ext>
          </a:extLst>
        </xdr:cNvPr>
        <xdr:cNvSpPr txBox="1"/>
      </xdr:nvSpPr>
      <xdr:spPr>
        <a:xfrm>
          <a:off x="22212300" y="98273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76281</xdr:rowOff>
    </xdr:from>
    <xdr:to>
      <xdr:col>116</xdr:col>
      <xdr:colOff>114300</xdr:colOff>
      <xdr:row>58</xdr:row>
      <xdr:rowOff>6431</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22110700" y="9848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53</xdr:row>
      <xdr:rowOff>89225</xdr:rowOff>
    </xdr:from>
    <xdr:to>
      <xdr:col>111</xdr:col>
      <xdr:colOff>177800</xdr:colOff>
      <xdr:row>53</xdr:row>
      <xdr:rowOff>110439</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20434300" y="9176075"/>
          <a:ext cx="889000" cy="21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62382</xdr:rowOff>
    </xdr:from>
    <xdr:to>
      <xdr:col>112</xdr:col>
      <xdr:colOff>38100</xdr:colOff>
      <xdr:row>57</xdr:row>
      <xdr:rowOff>163982</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1272500" y="9835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155109</xdr:rowOff>
    </xdr:from>
    <xdr:ext cx="469744"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1088428" y="9927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53</xdr:row>
      <xdr:rowOff>71760</xdr:rowOff>
    </xdr:from>
    <xdr:to>
      <xdr:col>107</xdr:col>
      <xdr:colOff>50800</xdr:colOff>
      <xdr:row>53</xdr:row>
      <xdr:rowOff>89225</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19545300" y="9158610"/>
          <a:ext cx="889000" cy="17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28092</xdr:rowOff>
    </xdr:from>
    <xdr:to>
      <xdr:col>107</xdr:col>
      <xdr:colOff>101600</xdr:colOff>
      <xdr:row>57</xdr:row>
      <xdr:rowOff>129692</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20383500" y="9800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120819</xdr:rowOff>
    </xdr:from>
    <xdr:ext cx="469744"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0199428" y="9893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50</xdr:row>
      <xdr:rowOff>47711</xdr:rowOff>
    </xdr:from>
    <xdr:to>
      <xdr:col>102</xdr:col>
      <xdr:colOff>114300</xdr:colOff>
      <xdr:row>53</xdr:row>
      <xdr:rowOff>71760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18656300" y="8620211"/>
          <a:ext cx="889000" cy="538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62657</xdr:rowOff>
    </xdr:from>
    <xdr:to>
      <xdr:col>102</xdr:col>
      <xdr:colOff>165100</xdr:colOff>
      <xdr:row>57</xdr:row>
      <xdr:rowOff>164257</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19494500" y="9835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155384</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9310428" y="9928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48118</xdr:rowOff>
    </xdr:from>
    <xdr:to>
      <xdr:col>98</xdr:col>
      <xdr:colOff>38100</xdr:colOff>
      <xdr:row>57</xdr:row>
      <xdr:rowOff>149718</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8605500" y="9820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140845</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8421428" y="9913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53</xdr:row>
      <xdr:rowOff>75184</xdr:rowOff>
    </xdr:from>
    <xdr:to>
      <xdr:col>116</xdr:col>
      <xdr:colOff>114300</xdr:colOff>
      <xdr:row>54</xdr:row>
      <xdr:rowOff>5334</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22110700" y="9162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52</xdr:row>
      <xdr:rowOff>98061</xdr:rowOff>
    </xdr:from>
    <xdr:ext cx="469744" cy="259045"/>
    <xdr:sp macro="" textlink="">
      <xdr:nvSpPr>
        <xdr:cNvPr id="813" name="貸付金該当値テキスト">
          <a:extLst>
            <a:ext uri="{FF2B5EF4-FFF2-40B4-BE49-F238E27FC236}">
              <a16:creationId xmlns:a16="http://schemas.microsoft.com/office/drawing/2014/main" id="{00000000-0008-0000-0600-00002D030000}"/>
            </a:ext>
          </a:extLst>
        </xdr:cNvPr>
        <xdr:cNvSpPr txBox="1"/>
      </xdr:nvSpPr>
      <xdr:spPr>
        <a:xfrm>
          <a:off x="22212300" y="9013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53</xdr:row>
      <xdr:rowOff>59639</xdr:rowOff>
    </xdr:from>
    <xdr:to>
      <xdr:col>112</xdr:col>
      <xdr:colOff>38100</xdr:colOff>
      <xdr:row>53</xdr:row>
      <xdr:rowOff>161239</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1272500" y="9146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52</xdr:row>
      <xdr:rowOff>6316</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1088428" y="8921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53</xdr:row>
      <xdr:rowOff>38425</xdr:rowOff>
    </xdr:from>
    <xdr:to>
      <xdr:col>107</xdr:col>
      <xdr:colOff>101600</xdr:colOff>
      <xdr:row>53</xdr:row>
      <xdr:rowOff>140025</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0383500" y="9125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51</xdr:row>
      <xdr:rowOff>156552</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0199428" y="8900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53</xdr:row>
      <xdr:rowOff>20960</xdr:rowOff>
    </xdr:from>
    <xdr:to>
      <xdr:col>102</xdr:col>
      <xdr:colOff>165100</xdr:colOff>
      <xdr:row>53</xdr:row>
      <xdr:rowOff>122560</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19494500" y="9107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51</xdr:row>
      <xdr:rowOff>139087</xdr:rowOff>
    </xdr:from>
    <xdr:ext cx="534377"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9278111" y="8883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49</xdr:row>
      <xdr:rowOff>168361</xdr:rowOff>
    </xdr:from>
    <xdr:to>
      <xdr:col>98</xdr:col>
      <xdr:colOff>38100</xdr:colOff>
      <xdr:row>50</xdr:row>
      <xdr:rowOff>98511</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8605500" y="8569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48</xdr:row>
      <xdr:rowOff>115038</xdr:rowOff>
    </xdr:from>
    <xdr:ext cx="534377"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8389111" y="8344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3" name="繰出金グラフ枠">
          <a:extLst>
            <a:ext uri="{FF2B5EF4-FFF2-40B4-BE49-F238E27FC236}">
              <a16:creationId xmlns:a16="http://schemas.microsoft.com/office/drawing/2014/main" id="{00000000-0008-0000-0600-00004B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84562</xdr:rowOff>
    </xdr:from>
    <xdr:to>
      <xdr:col>116</xdr:col>
      <xdr:colOff>62864</xdr:colOff>
      <xdr:row>76</xdr:row>
      <xdr:rowOff>158948</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flipV="1">
          <a:off x="22159595" y="12086062"/>
          <a:ext cx="1269" cy="11030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162775</xdr:rowOff>
    </xdr:from>
    <xdr:ext cx="534377" cy="259045"/>
    <xdr:sp macro="" textlink="">
      <xdr:nvSpPr>
        <xdr:cNvPr id="845" name="繰出金最小値テキスト">
          <a:extLst>
            <a:ext uri="{FF2B5EF4-FFF2-40B4-BE49-F238E27FC236}">
              <a16:creationId xmlns:a16="http://schemas.microsoft.com/office/drawing/2014/main" id="{00000000-0008-0000-0600-00004D030000}"/>
            </a:ext>
          </a:extLst>
        </xdr:cNvPr>
        <xdr:cNvSpPr txBox="1"/>
      </xdr:nvSpPr>
      <xdr:spPr>
        <a:xfrm>
          <a:off x="22212300" y="13192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76</xdr:row>
      <xdr:rowOff>158948</xdr:rowOff>
    </xdr:from>
    <xdr:to>
      <xdr:col>116</xdr:col>
      <xdr:colOff>152400</xdr:colOff>
      <xdr:row>76</xdr:row>
      <xdr:rowOff>158948</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22072600" y="13189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31239</xdr:rowOff>
    </xdr:from>
    <xdr:ext cx="534377" cy="259045"/>
    <xdr:sp macro="" textlink="">
      <xdr:nvSpPr>
        <xdr:cNvPr id="847" name="繰出金最大値テキスト">
          <a:extLst>
            <a:ext uri="{FF2B5EF4-FFF2-40B4-BE49-F238E27FC236}">
              <a16:creationId xmlns:a16="http://schemas.microsoft.com/office/drawing/2014/main" id="{00000000-0008-0000-0600-00004F030000}"/>
            </a:ext>
          </a:extLst>
        </xdr:cNvPr>
        <xdr:cNvSpPr txBox="1"/>
      </xdr:nvSpPr>
      <xdr:spPr>
        <a:xfrm>
          <a:off x="22212300" y="11861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84562</xdr:rowOff>
    </xdr:from>
    <xdr:to>
      <xdr:col>116</xdr:col>
      <xdr:colOff>152400</xdr:colOff>
      <xdr:row>70</xdr:row>
      <xdr:rowOff>84562</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22072600" y="12086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70</xdr:row>
      <xdr:rowOff>84562</xdr:rowOff>
    </xdr:from>
    <xdr:to>
      <xdr:col>116</xdr:col>
      <xdr:colOff>63500</xdr:colOff>
      <xdr:row>71</xdr:row>
      <xdr:rowOff>138511</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flipV="1">
          <a:off x="21323300" y="12086062"/>
          <a:ext cx="838200" cy="225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2862</xdr:rowOff>
    </xdr:from>
    <xdr:ext cx="534377" cy="259045"/>
    <xdr:sp macro="" textlink="">
      <xdr:nvSpPr>
        <xdr:cNvPr id="850" name="繰出金平均値テキスト">
          <a:extLst>
            <a:ext uri="{FF2B5EF4-FFF2-40B4-BE49-F238E27FC236}">
              <a16:creationId xmlns:a16="http://schemas.microsoft.com/office/drawing/2014/main" id="{00000000-0008-0000-0600-000052030000}"/>
            </a:ext>
          </a:extLst>
        </xdr:cNvPr>
        <xdr:cNvSpPr txBox="1"/>
      </xdr:nvSpPr>
      <xdr:spPr>
        <a:xfrm>
          <a:off x="22212300" y="126901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24435</xdr:rowOff>
    </xdr:from>
    <xdr:to>
      <xdr:col>116</xdr:col>
      <xdr:colOff>114300</xdr:colOff>
      <xdr:row>74</xdr:row>
      <xdr:rowOff>126035</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2110700" y="12711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70</xdr:row>
      <xdr:rowOff>82413</xdr:rowOff>
    </xdr:from>
    <xdr:to>
      <xdr:col>111</xdr:col>
      <xdr:colOff>177800</xdr:colOff>
      <xdr:row>71</xdr:row>
      <xdr:rowOff>138511</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0434300" y="12083913"/>
          <a:ext cx="889000" cy="227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113223</xdr:rowOff>
    </xdr:from>
    <xdr:to>
      <xdr:col>112</xdr:col>
      <xdr:colOff>38100</xdr:colOff>
      <xdr:row>74</xdr:row>
      <xdr:rowOff>43373</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21272500" y="12629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34500</xdr:rowOff>
    </xdr:from>
    <xdr:ext cx="534377"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21056111" y="12721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70</xdr:row>
      <xdr:rowOff>82413</xdr:rowOff>
    </xdr:from>
    <xdr:to>
      <xdr:col>107</xdr:col>
      <xdr:colOff>50800</xdr:colOff>
      <xdr:row>72</xdr:row>
      <xdr:rowOff>37653</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19545300" y="12083913"/>
          <a:ext cx="889000" cy="298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117749</xdr:rowOff>
    </xdr:from>
    <xdr:to>
      <xdr:col>107</xdr:col>
      <xdr:colOff>101600</xdr:colOff>
      <xdr:row>75</xdr:row>
      <xdr:rowOff>47899</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20383500" y="12805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39026</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20167111" y="12897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71</xdr:row>
      <xdr:rowOff>152319</xdr:rowOff>
    </xdr:from>
    <xdr:to>
      <xdr:col>102</xdr:col>
      <xdr:colOff>114300</xdr:colOff>
      <xdr:row>72</xdr:row>
      <xdr:rowOff>37653</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a:off x="18656300" y="12325269"/>
          <a:ext cx="889000" cy="56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41168</xdr:rowOff>
    </xdr:from>
    <xdr:to>
      <xdr:col>102</xdr:col>
      <xdr:colOff>165100</xdr:colOff>
      <xdr:row>75</xdr:row>
      <xdr:rowOff>142768</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19494500" y="1289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133895</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19278111" y="12992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15473</xdr:rowOff>
    </xdr:from>
    <xdr:to>
      <xdr:col>98</xdr:col>
      <xdr:colOff>38100</xdr:colOff>
      <xdr:row>75</xdr:row>
      <xdr:rowOff>117073</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18605500" y="12874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108200</xdr:rowOff>
    </xdr:from>
    <xdr:ext cx="534377"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8389111" y="12966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70</xdr:row>
      <xdr:rowOff>33762</xdr:rowOff>
    </xdr:from>
    <xdr:to>
      <xdr:col>116</xdr:col>
      <xdr:colOff>114300</xdr:colOff>
      <xdr:row>70</xdr:row>
      <xdr:rowOff>135362</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22110700" y="12035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69</xdr:row>
      <xdr:rowOff>158239</xdr:rowOff>
    </xdr:from>
    <xdr:ext cx="534377" cy="259045"/>
    <xdr:sp macro="" textlink="">
      <xdr:nvSpPr>
        <xdr:cNvPr id="869" name="繰出金該当値テキスト">
          <a:extLst>
            <a:ext uri="{FF2B5EF4-FFF2-40B4-BE49-F238E27FC236}">
              <a16:creationId xmlns:a16="http://schemas.microsoft.com/office/drawing/2014/main" id="{00000000-0008-0000-0600-000065030000}"/>
            </a:ext>
          </a:extLst>
        </xdr:cNvPr>
        <xdr:cNvSpPr txBox="1"/>
      </xdr:nvSpPr>
      <xdr:spPr>
        <a:xfrm>
          <a:off x="22212300" y="11988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71</xdr:row>
      <xdr:rowOff>87711</xdr:rowOff>
    </xdr:from>
    <xdr:to>
      <xdr:col>112</xdr:col>
      <xdr:colOff>38100</xdr:colOff>
      <xdr:row>72</xdr:row>
      <xdr:rowOff>17861</xdr:rowOff>
    </xdr:to>
    <xdr:sp macro="" textlink="">
      <xdr:nvSpPr>
        <xdr:cNvPr id="870" name="楕円 869">
          <a:extLst>
            <a:ext uri="{FF2B5EF4-FFF2-40B4-BE49-F238E27FC236}">
              <a16:creationId xmlns:a16="http://schemas.microsoft.com/office/drawing/2014/main" id="{00000000-0008-0000-0600-000066030000}"/>
            </a:ext>
          </a:extLst>
        </xdr:cNvPr>
        <xdr:cNvSpPr/>
      </xdr:nvSpPr>
      <xdr:spPr>
        <a:xfrm>
          <a:off x="21272500" y="12260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70</xdr:row>
      <xdr:rowOff>34388</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1056111" y="12035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70</xdr:row>
      <xdr:rowOff>31613</xdr:rowOff>
    </xdr:from>
    <xdr:to>
      <xdr:col>107</xdr:col>
      <xdr:colOff>101600</xdr:colOff>
      <xdr:row>70</xdr:row>
      <xdr:rowOff>133213</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20383500" y="12033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68</xdr:row>
      <xdr:rowOff>149740</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0167111" y="11808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71</xdr:row>
      <xdr:rowOff>158303</xdr:rowOff>
    </xdr:from>
    <xdr:to>
      <xdr:col>102</xdr:col>
      <xdr:colOff>165100</xdr:colOff>
      <xdr:row>72</xdr:row>
      <xdr:rowOff>88453</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19494500" y="12331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70</xdr:row>
      <xdr:rowOff>104980</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9278111" y="12106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71</xdr:row>
      <xdr:rowOff>101519</xdr:rowOff>
    </xdr:from>
    <xdr:to>
      <xdr:col>98</xdr:col>
      <xdr:colOff>38100</xdr:colOff>
      <xdr:row>72</xdr:row>
      <xdr:rowOff>31669</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18605500" y="12274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70</xdr:row>
      <xdr:rowOff>48196</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8389111" y="12049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1" name="テキスト ボックス 890">
          <a:extLst>
            <a:ext uri="{FF2B5EF4-FFF2-40B4-BE49-F238E27FC236}">
              <a16:creationId xmlns:a16="http://schemas.microsoft.com/office/drawing/2014/main" id="{00000000-0008-0000-0600-00007B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2" name="前年度繰上充用金グラフ枠">
          <a:extLst>
            <a:ext uri="{FF2B5EF4-FFF2-40B4-BE49-F238E27FC236}">
              <a16:creationId xmlns:a16="http://schemas.microsoft.com/office/drawing/2014/main" id="{00000000-0008-0000-0600-00007C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4" name="前年度繰上充用金最小値テキスト">
          <a:extLst>
            <a:ext uri="{FF2B5EF4-FFF2-40B4-BE49-F238E27FC236}">
              <a16:creationId xmlns:a16="http://schemas.microsoft.com/office/drawing/2014/main" id="{00000000-0008-0000-0600-00007E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6" name="前年度繰上充用金最大値テキスト">
          <a:extLst>
            <a:ext uri="{FF2B5EF4-FFF2-40B4-BE49-F238E27FC236}">
              <a16:creationId xmlns:a16="http://schemas.microsoft.com/office/drawing/2014/main" id="{00000000-0008-0000-0600-000080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9" name="前年度繰上充用金平均値テキスト">
          <a:extLst>
            <a:ext uri="{FF2B5EF4-FFF2-40B4-BE49-F238E27FC236}">
              <a16:creationId xmlns:a16="http://schemas.microsoft.com/office/drawing/2014/main" id="{00000000-0008-0000-0600-000083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8" name="前年度繰上充用金該当値テキスト">
          <a:extLst>
            <a:ext uri="{FF2B5EF4-FFF2-40B4-BE49-F238E27FC236}">
              <a16:creationId xmlns:a16="http://schemas.microsoft.com/office/drawing/2014/main" id="{00000000-0008-0000-0600-000096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7" name="正方形/長方形 926">
          <a:extLst>
            <a:ext uri="{FF2B5EF4-FFF2-40B4-BE49-F238E27FC236}">
              <a16:creationId xmlns:a16="http://schemas.microsoft.com/office/drawing/2014/main" id="{00000000-0008-0000-0600-00009F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8" name="正方形/長方形 927">
          <a:extLst>
            <a:ext uri="{FF2B5EF4-FFF2-40B4-BE49-F238E27FC236}">
              <a16:creationId xmlns:a16="http://schemas.microsoft.com/office/drawing/2014/main" id="{00000000-0008-0000-0600-0000A0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性質別歳出決算は、扶助費が住民一人当たり</a:t>
          </a:r>
          <a:r>
            <a:rPr kumimoji="1" lang="ja-JP" altLang="en-US" sz="1300">
              <a:solidFill>
                <a:schemeClr val="dk1"/>
              </a:solidFill>
              <a:effectLst/>
              <a:latin typeface="+mn-lt"/>
              <a:ea typeface="+mn-ea"/>
              <a:cs typeface="+mn-cs"/>
            </a:rPr>
            <a:t>１８３，４８６</a:t>
          </a:r>
          <a:r>
            <a:rPr kumimoji="1" lang="ja-JP" altLang="ja-JP" sz="1300">
              <a:solidFill>
                <a:schemeClr val="dk1"/>
              </a:solidFill>
              <a:effectLst/>
              <a:latin typeface="+mn-lt"/>
              <a:ea typeface="+mn-ea"/>
              <a:cs typeface="+mn-cs"/>
            </a:rPr>
            <a:t>円となっており、２３区の平均値と比較すると一人当たりのコストが大幅に高い状況となっている。これは、生活保護の被保護者数が人口に比して特に多いためである。</a:t>
          </a:r>
          <a:endParaRPr lang="ja-JP" altLang="ja-JP" sz="1300">
            <a:effectLst/>
          </a:endParaRPr>
        </a:p>
        <a:p>
          <a:r>
            <a:rPr kumimoji="1" lang="ja-JP" altLang="ja-JP" sz="1300">
              <a:solidFill>
                <a:schemeClr val="dk1"/>
              </a:solidFill>
              <a:effectLst/>
              <a:latin typeface="+mn-lt"/>
              <a:ea typeface="+mn-ea"/>
              <a:cs typeface="+mn-cs"/>
            </a:rPr>
            <a:t>　近年の傾向として、生活保護費</a:t>
          </a:r>
          <a:r>
            <a:rPr kumimoji="1" lang="ja-JP" altLang="en-US" sz="1300">
              <a:solidFill>
                <a:schemeClr val="dk1"/>
              </a:solidFill>
              <a:effectLst/>
              <a:latin typeface="+mn-lt"/>
              <a:ea typeface="+mn-ea"/>
              <a:cs typeface="+mn-cs"/>
            </a:rPr>
            <a:t>が</a:t>
          </a:r>
          <a:r>
            <a:rPr kumimoji="1" lang="ja-JP" altLang="ja-JP" sz="1300">
              <a:solidFill>
                <a:schemeClr val="dk1"/>
              </a:solidFill>
              <a:effectLst/>
              <a:latin typeface="+mn-lt"/>
              <a:ea typeface="+mn-ea"/>
              <a:cs typeface="+mn-cs"/>
            </a:rPr>
            <a:t>減となっている一方で、保育委託の増などにより児童福祉費が増加傾向となっているほか、障害福祉サービスの増加などにより社会福祉費も増加傾向となっている。</a:t>
          </a:r>
          <a:endParaRPr lang="ja-JP" altLang="ja-JP" sz="13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東京都台東区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216,084
195,752
10.11
130,653,037
121,936,650
8,515,936
66,003,589
11,514,041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特別区</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議会費グラフ枠">
          <a:extLst>
            <a:ext uri="{FF2B5EF4-FFF2-40B4-BE49-F238E27FC236}">
              <a16:creationId xmlns:a16="http://schemas.microsoft.com/office/drawing/2014/main" id="{00000000-0008-0000-07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139700</xdr:rowOff>
    </xdr:from>
    <xdr:to>
      <xdr:col>24</xdr:col>
      <xdr:colOff>62865</xdr:colOff>
      <xdr:row>38</xdr:row>
      <xdr:rowOff>12827</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flipV="1">
          <a:off x="4633595" y="5283200"/>
          <a:ext cx="1270" cy="12447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16654</xdr:rowOff>
    </xdr:from>
    <xdr:ext cx="469744" cy="259045"/>
    <xdr:sp macro="" textlink="">
      <xdr:nvSpPr>
        <xdr:cNvPr id="56" name="議会費最小値テキスト">
          <a:extLst>
            <a:ext uri="{FF2B5EF4-FFF2-40B4-BE49-F238E27FC236}">
              <a16:creationId xmlns:a16="http://schemas.microsoft.com/office/drawing/2014/main" id="{00000000-0008-0000-0700-000038000000}"/>
            </a:ext>
          </a:extLst>
        </xdr:cNvPr>
        <xdr:cNvSpPr txBox="1"/>
      </xdr:nvSpPr>
      <xdr:spPr>
        <a:xfrm>
          <a:off x="4686300" y="65317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12827</xdr:rowOff>
    </xdr:from>
    <xdr:to>
      <xdr:col>24</xdr:col>
      <xdr:colOff>152400</xdr:colOff>
      <xdr:row>38</xdr:row>
      <xdr:rowOff>12827</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4546600" y="6527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86377</xdr:rowOff>
    </xdr:from>
    <xdr:ext cx="469744" cy="259045"/>
    <xdr:sp macro="" textlink="">
      <xdr:nvSpPr>
        <xdr:cNvPr id="58" name="議会費最大値テキスト">
          <a:extLst>
            <a:ext uri="{FF2B5EF4-FFF2-40B4-BE49-F238E27FC236}">
              <a16:creationId xmlns:a16="http://schemas.microsoft.com/office/drawing/2014/main" id="{00000000-0008-0000-0700-00003A000000}"/>
            </a:ext>
          </a:extLst>
        </xdr:cNvPr>
        <xdr:cNvSpPr txBox="1"/>
      </xdr:nvSpPr>
      <xdr:spPr>
        <a:xfrm>
          <a:off x="4686300" y="5058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7,600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139700</xdr:rowOff>
    </xdr:from>
    <xdr:to>
      <xdr:col>24</xdr:col>
      <xdr:colOff>152400</xdr:colOff>
      <xdr:row>30</xdr:row>
      <xdr:rowOff>139700</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4546600" y="5283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132652</xdr:rowOff>
    </xdr:from>
    <xdr:to>
      <xdr:col>24</xdr:col>
      <xdr:colOff>63500</xdr:colOff>
      <xdr:row>35</xdr:row>
      <xdr:rowOff>142177</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flipV="1">
          <a:off x="3797300" y="6133402"/>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129620</xdr:rowOff>
    </xdr:from>
    <xdr:ext cx="469744" cy="259045"/>
    <xdr:sp macro="" textlink="">
      <xdr:nvSpPr>
        <xdr:cNvPr id="61" name="議会費平均値テキスト">
          <a:extLst>
            <a:ext uri="{FF2B5EF4-FFF2-40B4-BE49-F238E27FC236}">
              <a16:creationId xmlns:a16="http://schemas.microsoft.com/office/drawing/2014/main" id="{00000000-0008-0000-0700-00003D000000}"/>
            </a:ext>
          </a:extLst>
        </xdr:cNvPr>
        <xdr:cNvSpPr txBox="1"/>
      </xdr:nvSpPr>
      <xdr:spPr>
        <a:xfrm>
          <a:off x="4686300" y="63018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151193</xdr:rowOff>
    </xdr:from>
    <xdr:to>
      <xdr:col>24</xdr:col>
      <xdr:colOff>114300</xdr:colOff>
      <xdr:row>37</xdr:row>
      <xdr:rowOff>81343</xdr:rowOff>
    </xdr:to>
    <xdr:sp macro="" textlink="">
      <xdr:nvSpPr>
        <xdr:cNvPr id="62" name="フローチャート: 判断 61">
          <a:extLst>
            <a:ext uri="{FF2B5EF4-FFF2-40B4-BE49-F238E27FC236}">
              <a16:creationId xmlns:a16="http://schemas.microsoft.com/office/drawing/2014/main" id="{00000000-0008-0000-0700-00003E000000}"/>
            </a:ext>
          </a:extLst>
        </xdr:cNvPr>
        <xdr:cNvSpPr/>
      </xdr:nvSpPr>
      <xdr:spPr>
        <a:xfrm>
          <a:off x="4584700" y="6323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137795</xdr:rowOff>
    </xdr:from>
    <xdr:to>
      <xdr:col>19</xdr:col>
      <xdr:colOff>177800</xdr:colOff>
      <xdr:row>35</xdr:row>
      <xdr:rowOff>142177</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2908300" y="6138545"/>
          <a:ext cx="889000" cy="4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155384</xdr:rowOff>
    </xdr:from>
    <xdr:to>
      <xdr:col>20</xdr:col>
      <xdr:colOff>38100</xdr:colOff>
      <xdr:row>37</xdr:row>
      <xdr:rowOff>85534</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3746500" y="6327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76661</xdr:rowOff>
    </xdr:from>
    <xdr:ext cx="469744" cy="259045"/>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3562428" y="64203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137795</xdr:rowOff>
    </xdr:from>
    <xdr:to>
      <xdr:col>15</xdr:col>
      <xdr:colOff>50800</xdr:colOff>
      <xdr:row>35</xdr:row>
      <xdr:rowOff>142558</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019300" y="6138545"/>
          <a:ext cx="889000" cy="4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161290</xdr:rowOff>
    </xdr:from>
    <xdr:to>
      <xdr:col>15</xdr:col>
      <xdr:colOff>101600</xdr:colOff>
      <xdr:row>37</xdr:row>
      <xdr:rowOff>91440</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2857500" y="6333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82567</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2673428" y="6426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121031</xdr:rowOff>
    </xdr:from>
    <xdr:to>
      <xdr:col>10</xdr:col>
      <xdr:colOff>114300</xdr:colOff>
      <xdr:row>35</xdr:row>
      <xdr:rowOff>142558</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a:off x="1130300" y="6121781"/>
          <a:ext cx="889000" cy="21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168529</xdr:rowOff>
    </xdr:from>
    <xdr:to>
      <xdr:col>10</xdr:col>
      <xdr:colOff>165100</xdr:colOff>
      <xdr:row>37</xdr:row>
      <xdr:rowOff>98679</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1968500" y="6340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89806</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1784428" y="6433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161861</xdr:rowOff>
    </xdr:from>
    <xdr:to>
      <xdr:col>6</xdr:col>
      <xdr:colOff>38100</xdr:colOff>
      <xdr:row>37</xdr:row>
      <xdr:rowOff>92011</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1079500" y="6334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83138</xdr:rowOff>
    </xdr:from>
    <xdr:ext cx="469744"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895428" y="6426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81852</xdr:rowOff>
    </xdr:from>
    <xdr:to>
      <xdr:col>24</xdr:col>
      <xdr:colOff>114300</xdr:colOff>
      <xdr:row>36</xdr:row>
      <xdr:rowOff>12002</xdr:rowOff>
    </xdr:to>
    <xdr:sp macro="" textlink="">
      <xdr:nvSpPr>
        <xdr:cNvPr id="79" name="楕円 78">
          <a:extLst>
            <a:ext uri="{FF2B5EF4-FFF2-40B4-BE49-F238E27FC236}">
              <a16:creationId xmlns:a16="http://schemas.microsoft.com/office/drawing/2014/main" id="{00000000-0008-0000-0700-00004F000000}"/>
            </a:ext>
          </a:extLst>
        </xdr:cNvPr>
        <xdr:cNvSpPr/>
      </xdr:nvSpPr>
      <xdr:spPr>
        <a:xfrm>
          <a:off x="4584700" y="6082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104729</xdr:rowOff>
    </xdr:from>
    <xdr:ext cx="469744" cy="259045"/>
    <xdr:sp macro="" textlink="">
      <xdr:nvSpPr>
        <xdr:cNvPr id="80" name="議会費該当値テキスト">
          <a:extLst>
            <a:ext uri="{FF2B5EF4-FFF2-40B4-BE49-F238E27FC236}">
              <a16:creationId xmlns:a16="http://schemas.microsoft.com/office/drawing/2014/main" id="{00000000-0008-0000-0700-000050000000}"/>
            </a:ext>
          </a:extLst>
        </xdr:cNvPr>
        <xdr:cNvSpPr txBox="1"/>
      </xdr:nvSpPr>
      <xdr:spPr>
        <a:xfrm>
          <a:off x="4686300" y="5934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91377</xdr:rowOff>
    </xdr:from>
    <xdr:to>
      <xdr:col>20</xdr:col>
      <xdr:colOff>38100</xdr:colOff>
      <xdr:row>36</xdr:row>
      <xdr:rowOff>21527</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3746500" y="6092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38054</xdr:rowOff>
    </xdr:from>
    <xdr:ext cx="469744"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3562428" y="58673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86995</xdr:rowOff>
    </xdr:from>
    <xdr:to>
      <xdr:col>15</xdr:col>
      <xdr:colOff>101600</xdr:colOff>
      <xdr:row>36</xdr:row>
      <xdr:rowOff>17145</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2857500" y="6087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33672</xdr:rowOff>
    </xdr:from>
    <xdr:ext cx="469744"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2673428" y="5862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91758</xdr:rowOff>
    </xdr:from>
    <xdr:to>
      <xdr:col>10</xdr:col>
      <xdr:colOff>165100</xdr:colOff>
      <xdr:row>36</xdr:row>
      <xdr:rowOff>21908</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1968500" y="6092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38435</xdr:rowOff>
    </xdr:from>
    <xdr:ext cx="469744"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1784428" y="5867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70231</xdr:rowOff>
    </xdr:from>
    <xdr:to>
      <xdr:col>6</xdr:col>
      <xdr:colOff>38100</xdr:colOff>
      <xdr:row>36</xdr:row>
      <xdr:rowOff>381</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1079500" y="6070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16908</xdr:rowOff>
    </xdr:from>
    <xdr:ext cx="469744"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895428" y="5846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7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41620</xdr:rowOff>
    </xdr:from>
    <xdr:to>
      <xdr:col>24</xdr:col>
      <xdr:colOff>62865</xdr:colOff>
      <xdr:row>59</xdr:row>
      <xdr:rowOff>17181</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614120"/>
          <a:ext cx="1270" cy="15186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21008</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10136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17181</xdr:rowOff>
    </xdr:from>
    <xdr:to>
      <xdr:col>24</xdr:col>
      <xdr:colOff>152400</xdr:colOff>
      <xdr:row>59</xdr:row>
      <xdr:rowOff>17181</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101327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159747</xdr:rowOff>
    </xdr:from>
    <xdr:ext cx="599010"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389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177,010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41620</xdr:rowOff>
    </xdr:from>
    <xdr:to>
      <xdr:col>24</xdr:col>
      <xdr:colOff>152400</xdr:colOff>
      <xdr:row>50</xdr:row>
      <xdr:rowOff>41620</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61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9246</xdr:rowOff>
    </xdr:from>
    <xdr:to>
      <xdr:col>24</xdr:col>
      <xdr:colOff>63500</xdr:colOff>
      <xdr:row>56</xdr:row>
      <xdr:rowOff>111974</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3797300" y="9610446"/>
          <a:ext cx="838200" cy="102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16926</xdr:rowOff>
    </xdr:from>
    <xdr:ext cx="534377"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7895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38499</xdr:rowOff>
    </xdr:from>
    <xdr:to>
      <xdr:col>24</xdr:col>
      <xdr:colOff>114300</xdr:colOff>
      <xdr:row>57</xdr:row>
      <xdr:rowOff>140099</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9811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131024</xdr:rowOff>
    </xdr:from>
    <xdr:to>
      <xdr:col>19</xdr:col>
      <xdr:colOff>177800</xdr:colOff>
      <xdr:row>56</xdr:row>
      <xdr:rowOff>9246</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a:off x="2908300" y="9560774"/>
          <a:ext cx="889000" cy="49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21627</xdr:rowOff>
    </xdr:from>
    <xdr:to>
      <xdr:col>20</xdr:col>
      <xdr:colOff>38100</xdr:colOff>
      <xdr:row>57</xdr:row>
      <xdr:rowOff>123227</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9794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114354</xdr:rowOff>
    </xdr:from>
    <xdr:ext cx="534377"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530111" y="9887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131024</xdr:rowOff>
    </xdr:from>
    <xdr:to>
      <xdr:col>15</xdr:col>
      <xdr:colOff>50800</xdr:colOff>
      <xdr:row>56</xdr:row>
      <xdr:rowOff>85870</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flipV="1">
          <a:off x="2019300" y="9560774"/>
          <a:ext cx="889000" cy="126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69360</xdr:rowOff>
    </xdr:from>
    <xdr:to>
      <xdr:col>15</xdr:col>
      <xdr:colOff>101600</xdr:colOff>
      <xdr:row>57</xdr:row>
      <xdr:rowOff>170960</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9842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162087</xdr:rowOff>
    </xdr:from>
    <xdr:ext cx="534377"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41111" y="9934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50</xdr:row>
      <xdr:rowOff>133016</xdr:rowOff>
    </xdr:from>
    <xdr:to>
      <xdr:col>10</xdr:col>
      <xdr:colOff>114300</xdr:colOff>
      <xdr:row>56</xdr:row>
      <xdr:rowOff>85870</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a:off x="1130300" y="8705516"/>
          <a:ext cx="889000" cy="981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80474</xdr:rowOff>
    </xdr:from>
    <xdr:to>
      <xdr:col>10</xdr:col>
      <xdr:colOff>165100</xdr:colOff>
      <xdr:row>58</xdr:row>
      <xdr:rowOff>10624</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9853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1751</xdr:rowOff>
    </xdr:from>
    <xdr:ext cx="534377"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52111" y="9945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115254</xdr:rowOff>
    </xdr:from>
    <xdr:to>
      <xdr:col>6</xdr:col>
      <xdr:colOff>38100</xdr:colOff>
      <xdr:row>52</xdr:row>
      <xdr:rowOff>45404</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885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36531</xdr:rowOff>
    </xdr:from>
    <xdr:ext cx="59901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30795" y="89519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61174</xdr:rowOff>
    </xdr:from>
    <xdr:to>
      <xdr:col>24</xdr:col>
      <xdr:colOff>114300</xdr:colOff>
      <xdr:row>56</xdr:row>
      <xdr:rowOff>162774</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9662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84051</xdr:rowOff>
    </xdr:from>
    <xdr:ext cx="534377"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9513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129896</xdr:rowOff>
    </xdr:from>
    <xdr:to>
      <xdr:col>20</xdr:col>
      <xdr:colOff>38100</xdr:colOff>
      <xdr:row>56</xdr:row>
      <xdr:rowOff>60046</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9559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76573</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530111" y="9334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80224</xdr:rowOff>
    </xdr:from>
    <xdr:to>
      <xdr:col>15</xdr:col>
      <xdr:colOff>101600</xdr:colOff>
      <xdr:row>56</xdr:row>
      <xdr:rowOff>10374</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9509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26901</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41111" y="9285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35070</xdr:rowOff>
    </xdr:from>
    <xdr:to>
      <xdr:col>10</xdr:col>
      <xdr:colOff>165100</xdr:colOff>
      <xdr:row>56</xdr:row>
      <xdr:rowOff>136670</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9636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153197</xdr:rowOff>
    </xdr:from>
    <xdr:ext cx="534377"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52111" y="9411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82216</xdr:rowOff>
    </xdr:from>
    <xdr:to>
      <xdr:col>6</xdr:col>
      <xdr:colOff>38100</xdr:colOff>
      <xdr:row>51</xdr:row>
      <xdr:rowOff>12366</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8654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49</xdr:row>
      <xdr:rowOff>28893</xdr:rowOff>
    </xdr:from>
    <xdr:ext cx="599010"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30795" y="84299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245,745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3" name="テキスト ボックス 172">
          <a:extLst>
            <a:ext uri="{FF2B5EF4-FFF2-40B4-BE49-F238E27FC236}">
              <a16:creationId xmlns:a16="http://schemas.microsoft.com/office/drawing/2014/main" id="{00000000-0008-0000-0700-0000AD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民生費グラフ枠">
          <a:extLst>
            <a:ext uri="{FF2B5EF4-FFF2-40B4-BE49-F238E27FC236}">
              <a16:creationId xmlns:a16="http://schemas.microsoft.com/office/drawing/2014/main" id="{00000000-0008-0000-0700-0000AE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15733</xdr:rowOff>
    </xdr:from>
    <xdr:to>
      <xdr:col>24</xdr:col>
      <xdr:colOff>62865</xdr:colOff>
      <xdr:row>79</xdr:row>
      <xdr:rowOff>55586</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4633595" y="12188683"/>
          <a:ext cx="1270" cy="14114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59413</xdr:rowOff>
    </xdr:from>
    <xdr:ext cx="599010" cy="259045"/>
    <xdr:sp macro="" textlink="">
      <xdr:nvSpPr>
        <xdr:cNvPr id="176" name="民生費最小値テキスト">
          <a:extLst>
            <a:ext uri="{FF2B5EF4-FFF2-40B4-BE49-F238E27FC236}">
              <a16:creationId xmlns:a16="http://schemas.microsoft.com/office/drawing/2014/main" id="{00000000-0008-0000-0700-0000B0000000}"/>
            </a:ext>
          </a:extLst>
        </xdr:cNvPr>
        <xdr:cNvSpPr txBox="1"/>
      </xdr:nvSpPr>
      <xdr:spPr>
        <a:xfrm>
          <a:off x="4686300" y="136039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55586</xdr:rowOff>
    </xdr:from>
    <xdr:to>
      <xdr:col>24</xdr:col>
      <xdr:colOff>152400</xdr:colOff>
      <xdr:row>79</xdr:row>
      <xdr:rowOff>55586</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360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133860</xdr:rowOff>
    </xdr:from>
    <xdr:ext cx="599010" cy="259045"/>
    <xdr:sp macro="" textlink="">
      <xdr:nvSpPr>
        <xdr:cNvPr id="178" name="民生費最大値テキスト">
          <a:extLst>
            <a:ext uri="{FF2B5EF4-FFF2-40B4-BE49-F238E27FC236}">
              <a16:creationId xmlns:a16="http://schemas.microsoft.com/office/drawing/2014/main" id="{00000000-0008-0000-0700-0000B2000000}"/>
            </a:ext>
          </a:extLst>
        </xdr:cNvPr>
        <xdr:cNvSpPr txBox="1"/>
      </xdr:nvSpPr>
      <xdr:spPr>
        <a:xfrm>
          <a:off x="4686300" y="119639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343,638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15733</xdr:rowOff>
    </xdr:from>
    <xdr:to>
      <xdr:col>24</xdr:col>
      <xdr:colOff>152400</xdr:colOff>
      <xdr:row>71</xdr:row>
      <xdr:rowOff>15733</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4546600" y="1218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78533</xdr:rowOff>
    </xdr:from>
    <xdr:to>
      <xdr:col>24</xdr:col>
      <xdr:colOff>63500</xdr:colOff>
      <xdr:row>74</xdr:row>
      <xdr:rowOff>164258</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3797300" y="12765833"/>
          <a:ext cx="8382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88358</xdr:rowOff>
    </xdr:from>
    <xdr:ext cx="599010" cy="259045"/>
    <xdr:sp macro="" textlink="">
      <xdr:nvSpPr>
        <xdr:cNvPr id="181" name="民生費平均値テキスト">
          <a:extLst>
            <a:ext uri="{FF2B5EF4-FFF2-40B4-BE49-F238E27FC236}">
              <a16:creationId xmlns:a16="http://schemas.microsoft.com/office/drawing/2014/main" id="{00000000-0008-0000-0700-0000B5000000}"/>
            </a:ext>
          </a:extLst>
        </xdr:cNvPr>
        <xdr:cNvSpPr txBox="1"/>
      </xdr:nvSpPr>
      <xdr:spPr>
        <a:xfrm>
          <a:off x="4686300" y="1311855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251,568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109931</xdr:rowOff>
    </xdr:from>
    <xdr:to>
      <xdr:col>24</xdr:col>
      <xdr:colOff>114300</xdr:colOff>
      <xdr:row>77</xdr:row>
      <xdr:rowOff>40081</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4584700" y="13140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105203</xdr:rowOff>
    </xdr:from>
    <xdr:to>
      <xdr:col>19</xdr:col>
      <xdr:colOff>177800</xdr:colOff>
      <xdr:row>74</xdr:row>
      <xdr:rowOff>164258</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a:off x="2908300" y="12792503"/>
          <a:ext cx="889000" cy="59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164916</xdr:rowOff>
    </xdr:from>
    <xdr:to>
      <xdr:col>20</xdr:col>
      <xdr:colOff>38100</xdr:colOff>
      <xdr:row>77</xdr:row>
      <xdr:rowOff>95066</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3746500" y="13195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86193</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3497795" y="132878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657</xdr:rowOff>
    </xdr:from>
    <xdr:to>
      <xdr:col>15</xdr:col>
      <xdr:colOff>50800</xdr:colOff>
      <xdr:row>74</xdr:row>
      <xdr:rowOff>105203</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a:off x="2019300" y="12687957"/>
          <a:ext cx="889000" cy="104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81770</xdr:rowOff>
    </xdr:from>
    <xdr:to>
      <xdr:col>15</xdr:col>
      <xdr:colOff>101600</xdr:colOff>
      <xdr:row>78</xdr:row>
      <xdr:rowOff>11920</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2857500" y="13283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3047</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2608795" y="133761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74</xdr:row>
      <xdr:rowOff>657</xdr:rowOff>
    </xdr:from>
    <xdr:to>
      <xdr:col>10</xdr:col>
      <xdr:colOff>114300</xdr:colOff>
      <xdr:row>75</xdr:row>
      <xdr:rowOff>114021</xdr:rowOff>
    </xdr:to>
    <xdr:cxnSp macro="">
      <xdr:nvCxnSpPr>
        <xdr:cNvPr id="189" name="直線コネクタ 188">
          <a:extLst>
            <a:ext uri="{FF2B5EF4-FFF2-40B4-BE49-F238E27FC236}">
              <a16:creationId xmlns:a16="http://schemas.microsoft.com/office/drawing/2014/main" id="{00000000-0008-0000-0700-0000BD000000}"/>
            </a:ext>
          </a:extLst>
        </xdr:cNvPr>
        <xdr:cNvCxnSpPr/>
      </xdr:nvCxnSpPr>
      <xdr:spPr>
        <a:xfrm flipV="1">
          <a:off x="1130300" y="12687957"/>
          <a:ext cx="889000" cy="284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79854</xdr:rowOff>
    </xdr:from>
    <xdr:to>
      <xdr:col>10</xdr:col>
      <xdr:colOff>165100</xdr:colOff>
      <xdr:row>78</xdr:row>
      <xdr:rowOff>10004</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968500" y="13281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1131</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719795" y="133742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146878</xdr:rowOff>
    </xdr:from>
    <xdr:to>
      <xdr:col>6</xdr:col>
      <xdr:colOff>38100</xdr:colOff>
      <xdr:row>79</xdr:row>
      <xdr:rowOff>77028</xdr:rowOff>
    </xdr:to>
    <xdr:sp macro="" textlink="">
      <xdr:nvSpPr>
        <xdr:cNvPr id="192" name="フローチャート: 判断 191">
          <a:extLst>
            <a:ext uri="{FF2B5EF4-FFF2-40B4-BE49-F238E27FC236}">
              <a16:creationId xmlns:a16="http://schemas.microsoft.com/office/drawing/2014/main" id="{00000000-0008-0000-0700-0000C0000000}"/>
            </a:ext>
          </a:extLst>
        </xdr:cNvPr>
        <xdr:cNvSpPr/>
      </xdr:nvSpPr>
      <xdr:spPr>
        <a:xfrm>
          <a:off x="1079500" y="13519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68155</xdr:rowOff>
    </xdr:from>
    <xdr:ext cx="59901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830795" y="136127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27733</xdr:rowOff>
    </xdr:from>
    <xdr:to>
      <xdr:col>24</xdr:col>
      <xdr:colOff>114300</xdr:colOff>
      <xdr:row>74</xdr:row>
      <xdr:rowOff>129333</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4584700" y="12715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50610</xdr:rowOff>
    </xdr:from>
    <xdr:ext cx="599010" cy="259045"/>
    <xdr:sp macro="" textlink="">
      <xdr:nvSpPr>
        <xdr:cNvPr id="200" name="民生費該当値テキスト">
          <a:extLst>
            <a:ext uri="{FF2B5EF4-FFF2-40B4-BE49-F238E27FC236}">
              <a16:creationId xmlns:a16="http://schemas.microsoft.com/office/drawing/2014/main" id="{00000000-0008-0000-0700-0000C8000000}"/>
            </a:ext>
          </a:extLst>
        </xdr:cNvPr>
        <xdr:cNvSpPr txBox="1"/>
      </xdr:nvSpPr>
      <xdr:spPr>
        <a:xfrm>
          <a:off x="4686300" y="125664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290,619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113458</xdr:rowOff>
    </xdr:from>
    <xdr:to>
      <xdr:col>20</xdr:col>
      <xdr:colOff>38100</xdr:colOff>
      <xdr:row>75</xdr:row>
      <xdr:rowOff>43608</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3746500" y="12800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60135</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3497795" y="125759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54403</xdr:rowOff>
    </xdr:from>
    <xdr:to>
      <xdr:col>15</xdr:col>
      <xdr:colOff>101600</xdr:colOff>
      <xdr:row>74</xdr:row>
      <xdr:rowOff>156003</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2857500" y="12741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1080</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2608795" y="125169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73</xdr:row>
      <xdr:rowOff>121307</xdr:rowOff>
    </xdr:from>
    <xdr:to>
      <xdr:col>10</xdr:col>
      <xdr:colOff>165100</xdr:colOff>
      <xdr:row>74</xdr:row>
      <xdr:rowOff>51457</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968500" y="1263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72</xdr:row>
      <xdr:rowOff>67984</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1719795" y="124123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63221</xdr:rowOff>
    </xdr:from>
    <xdr:to>
      <xdr:col>6</xdr:col>
      <xdr:colOff>38100</xdr:colOff>
      <xdr:row>75</xdr:row>
      <xdr:rowOff>164821</xdr:rowOff>
    </xdr:to>
    <xdr:sp macro="" textlink="">
      <xdr:nvSpPr>
        <xdr:cNvPr id="207" name="楕円 206">
          <a:extLst>
            <a:ext uri="{FF2B5EF4-FFF2-40B4-BE49-F238E27FC236}">
              <a16:creationId xmlns:a16="http://schemas.microsoft.com/office/drawing/2014/main" id="{00000000-0008-0000-0700-0000CF000000}"/>
            </a:ext>
          </a:extLst>
        </xdr:cNvPr>
        <xdr:cNvSpPr/>
      </xdr:nvSpPr>
      <xdr:spPr>
        <a:xfrm>
          <a:off x="1079500" y="12921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9898</xdr:rowOff>
    </xdr:from>
    <xdr:ext cx="599010" cy="259045"/>
    <xdr:sp macro="" textlink="">
      <xdr:nvSpPr>
        <xdr:cNvPr id="208" name="テキスト ボックス 207">
          <a:extLst>
            <a:ext uri="{FF2B5EF4-FFF2-40B4-BE49-F238E27FC236}">
              <a16:creationId xmlns:a16="http://schemas.microsoft.com/office/drawing/2014/main" id="{00000000-0008-0000-0700-0000D0000000}"/>
            </a:ext>
          </a:extLst>
        </xdr:cNvPr>
        <xdr:cNvSpPr txBox="1"/>
      </xdr:nvSpPr>
      <xdr:spPr>
        <a:xfrm>
          <a:off x="830795" y="126971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38,001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a:extLst>
            <a:ext uri="{FF2B5EF4-FFF2-40B4-BE49-F238E27FC236}">
              <a16:creationId xmlns:a16="http://schemas.microsoft.com/office/drawing/2014/main" id="{00000000-0008-0000-0700-0000D8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a:extLst>
            <a:ext uri="{FF2B5EF4-FFF2-40B4-BE49-F238E27FC236}">
              <a16:creationId xmlns:a16="http://schemas.microsoft.com/office/drawing/2014/main" id="{00000000-0008-0000-0700-0000E7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衛生費グラフ枠">
          <a:extLst>
            <a:ext uri="{FF2B5EF4-FFF2-40B4-BE49-F238E27FC236}">
              <a16:creationId xmlns:a16="http://schemas.microsoft.com/office/drawing/2014/main" id="{00000000-0008-0000-0700-0000E8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100400</xdr:rowOff>
    </xdr:from>
    <xdr:to>
      <xdr:col>24</xdr:col>
      <xdr:colOff>62865</xdr:colOff>
      <xdr:row>98</xdr:row>
      <xdr:rowOff>6674</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flipV="1">
          <a:off x="4633595" y="15702350"/>
          <a:ext cx="127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10501</xdr:rowOff>
    </xdr:from>
    <xdr:ext cx="534377" cy="259045"/>
    <xdr:sp macro="" textlink="">
      <xdr:nvSpPr>
        <xdr:cNvPr id="234" name="衛生費最小値テキスト">
          <a:extLst>
            <a:ext uri="{FF2B5EF4-FFF2-40B4-BE49-F238E27FC236}">
              <a16:creationId xmlns:a16="http://schemas.microsoft.com/office/drawing/2014/main" id="{00000000-0008-0000-0700-0000EA000000}"/>
            </a:ext>
          </a:extLst>
        </xdr:cNvPr>
        <xdr:cNvSpPr txBox="1"/>
      </xdr:nvSpPr>
      <xdr:spPr>
        <a:xfrm>
          <a:off x="4686300" y="16812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6674</xdr:rowOff>
    </xdr:from>
    <xdr:to>
      <xdr:col>24</xdr:col>
      <xdr:colOff>152400</xdr:colOff>
      <xdr:row>98</xdr:row>
      <xdr:rowOff>6674</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6808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47077</xdr:rowOff>
    </xdr:from>
    <xdr:ext cx="534377" cy="259045"/>
    <xdr:sp macro="" textlink="">
      <xdr:nvSpPr>
        <xdr:cNvPr id="236" name="衛生費最大値テキスト">
          <a:extLst>
            <a:ext uri="{FF2B5EF4-FFF2-40B4-BE49-F238E27FC236}">
              <a16:creationId xmlns:a16="http://schemas.microsoft.com/office/drawing/2014/main" id="{00000000-0008-0000-0700-0000EC000000}"/>
            </a:ext>
          </a:extLst>
        </xdr:cNvPr>
        <xdr:cNvSpPr txBox="1"/>
      </xdr:nvSpPr>
      <xdr:spPr>
        <a:xfrm>
          <a:off x="4686300" y="15477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89,063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100400</xdr:rowOff>
    </xdr:from>
    <xdr:to>
      <xdr:col>24</xdr:col>
      <xdr:colOff>152400</xdr:colOff>
      <xdr:row>91</xdr:row>
      <xdr:rowOff>100400</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4546600" y="15702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97199</xdr:rowOff>
    </xdr:from>
    <xdr:to>
      <xdr:col>24</xdr:col>
      <xdr:colOff>63500</xdr:colOff>
      <xdr:row>95</xdr:row>
      <xdr:rowOff>170808</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3797300" y="16384949"/>
          <a:ext cx="838200" cy="73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149508</xdr:rowOff>
    </xdr:from>
    <xdr:ext cx="534377" cy="259045"/>
    <xdr:sp macro="" textlink="">
      <xdr:nvSpPr>
        <xdr:cNvPr id="239" name="衛生費平均値テキスト">
          <a:extLst>
            <a:ext uri="{FF2B5EF4-FFF2-40B4-BE49-F238E27FC236}">
              <a16:creationId xmlns:a16="http://schemas.microsoft.com/office/drawing/2014/main" id="{00000000-0008-0000-0700-0000EF000000}"/>
            </a:ext>
          </a:extLst>
        </xdr:cNvPr>
        <xdr:cNvSpPr txBox="1"/>
      </xdr:nvSpPr>
      <xdr:spPr>
        <a:xfrm>
          <a:off x="4686300" y="166087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171081</xdr:rowOff>
    </xdr:from>
    <xdr:to>
      <xdr:col>24</xdr:col>
      <xdr:colOff>114300</xdr:colOff>
      <xdr:row>97</xdr:row>
      <xdr:rowOff>101231</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4584700" y="16630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169266</xdr:rowOff>
    </xdr:from>
    <xdr:to>
      <xdr:col>19</xdr:col>
      <xdr:colOff>177800</xdr:colOff>
      <xdr:row>95</xdr:row>
      <xdr:rowOff>170808</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2908300" y="16285566"/>
          <a:ext cx="889000" cy="172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140069</xdr:rowOff>
    </xdr:from>
    <xdr:to>
      <xdr:col>20</xdr:col>
      <xdr:colOff>38100</xdr:colOff>
      <xdr:row>97</xdr:row>
      <xdr:rowOff>70219</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3746500" y="16599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61346</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3530111" y="16691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120211</xdr:rowOff>
    </xdr:from>
    <xdr:to>
      <xdr:col>15</xdr:col>
      <xdr:colOff>50800</xdr:colOff>
      <xdr:row>94</xdr:row>
      <xdr:rowOff>169266</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a:off x="2019300" y="16236511"/>
          <a:ext cx="889000" cy="49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143211</xdr:rowOff>
    </xdr:from>
    <xdr:to>
      <xdr:col>15</xdr:col>
      <xdr:colOff>101600</xdr:colOff>
      <xdr:row>96</xdr:row>
      <xdr:rowOff>73361</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2857500" y="16430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64488</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2641111" y="16523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120211</xdr:rowOff>
    </xdr:from>
    <xdr:to>
      <xdr:col>10</xdr:col>
      <xdr:colOff>114300</xdr:colOff>
      <xdr:row>96</xdr:row>
      <xdr:rowOff>84855</xdr:rowOff>
    </xdr:to>
    <xdr:cxnSp macro="">
      <xdr:nvCxnSpPr>
        <xdr:cNvPr id="247" name="直線コネクタ 246">
          <a:extLst>
            <a:ext uri="{FF2B5EF4-FFF2-40B4-BE49-F238E27FC236}">
              <a16:creationId xmlns:a16="http://schemas.microsoft.com/office/drawing/2014/main" id="{00000000-0008-0000-0700-0000F7000000}"/>
            </a:ext>
          </a:extLst>
        </xdr:cNvPr>
        <xdr:cNvCxnSpPr/>
      </xdr:nvCxnSpPr>
      <xdr:spPr>
        <a:xfrm flipV="1">
          <a:off x="1130300" y="16236511"/>
          <a:ext cx="889000" cy="307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160395</xdr:rowOff>
    </xdr:from>
    <xdr:to>
      <xdr:col>10</xdr:col>
      <xdr:colOff>165100</xdr:colOff>
      <xdr:row>96</xdr:row>
      <xdr:rowOff>90545</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968500" y="16448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81672</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752111" y="16540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113970</xdr:rowOff>
    </xdr:from>
    <xdr:to>
      <xdr:col>6</xdr:col>
      <xdr:colOff>38100</xdr:colOff>
      <xdr:row>98</xdr:row>
      <xdr:rowOff>44120</xdr:rowOff>
    </xdr:to>
    <xdr:sp macro="" textlink="">
      <xdr:nvSpPr>
        <xdr:cNvPr id="250" name="フローチャート: 判断 249">
          <a:extLst>
            <a:ext uri="{FF2B5EF4-FFF2-40B4-BE49-F238E27FC236}">
              <a16:creationId xmlns:a16="http://schemas.microsoft.com/office/drawing/2014/main" id="{00000000-0008-0000-0700-0000FA000000}"/>
            </a:ext>
          </a:extLst>
        </xdr:cNvPr>
        <xdr:cNvSpPr/>
      </xdr:nvSpPr>
      <xdr:spPr>
        <a:xfrm>
          <a:off x="1079500" y="1674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35247</xdr:rowOff>
    </xdr:from>
    <xdr:ext cx="534377"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863111" y="16837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46399</xdr:rowOff>
    </xdr:from>
    <xdr:to>
      <xdr:col>24</xdr:col>
      <xdr:colOff>114300</xdr:colOff>
      <xdr:row>95</xdr:row>
      <xdr:rowOff>147999</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4584700" y="16334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69276</xdr:rowOff>
    </xdr:from>
    <xdr:ext cx="534377" cy="259045"/>
    <xdr:sp macro="" textlink="">
      <xdr:nvSpPr>
        <xdr:cNvPr id="258" name="衛生費該当値テキスト">
          <a:extLst>
            <a:ext uri="{FF2B5EF4-FFF2-40B4-BE49-F238E27FC236}">
              <a16:creationId xmlns:a16="http://schemas.microsoft.com/office/drawing/2014/main" id="{00000000-0008-0000-0700-000002010000}"/>
            </a:ext>
          </a:extLst>
        </xdr:cNvPr>
        <xdr:cNvSpPr txBox="1"/>
      </xdr:nvSpPr>
      <xdr:spPr>
        <a:xfrm>
          <a:off x="4686300" y="16185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120008</xdr:rowOff>
    </xdr:from>
    <xdr:to>
      <xdr:col>20</xdr:col>
      <xdr:colOff>38100</xdr:colOff>
      <xdr:row>96</xdr:row>
      <xdr:rowOff>50158</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3746500" y="16407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66685</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3530111" y="16182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118466</xdr:rowOff>
    </xdr:from>
    <xdr:to>
      <xdr:col>15</xdr:col>
      <xdr:colOff>101600</xdr:colOff>
      <xdr:row>95</xdr:row>
      <xdr:rowOff>48616</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2857500" y="16234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65143</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2641111" y="16009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69411</xdr:rowOff>
    </xdr:from>
    <xdr:to>
      <xdr:col>10</xdr:col>
      <xdr:colOff>165100</xdr:colOff>
      <xdr:row>94</xdr:row>
      <xdr:rowOff>171011</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968500" y="1618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16088</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1752111" y="15960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34055</xdr:rowOff>
    </xdr:from>
    <xdr:to>
      <xdr:col>6</xdr:col>
      <xdr:colOff>38100</xdr:colOff>
      <xdr:row>96</xdr:row>
      <xdr:rowOff>135655</xdr:rowOff>
    </xdr:to>
    <xdr:sp macro="" textlink="">
      <xdr:nvSpPr>
        <xdr:cNvPr id="265" name="楕円 264">
          <a:extLst>
            <a:ext uri="{FF2B5EF4-FFF2-40B4-BE49-F238E27FC236}">
              <a16:creationId xmlns:a16="http://schemas.microsoft.com/office/drawing/2014/main" id="{00000000-0008-0000-0700-000009010000}"/>
            </a:ext>
          </a:extLst>
        </xdr:cNvPr>
        <xdr:cNvSpPr/>
      </xdr:nvSpPr>
      <xdr:spPr>
        <a:xfrm>
          <a:off x="1079500" y="16493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152182</xdr:rowOff>
    </xdr:from>
    <xdr:ext cx="534377" cy="259045"/>
    <xdr:sp macro="" textlink="">
      <xdr:nvSpPr>
        <xdr:cNvPr id="266" name="テキスト ボックス 265">
          <a:extLst>
            <a:ext uri="{FF2B5EF4-FFF2-40B4-BE49-F238E27FC236}">
              <a16:creationId xmlns:a16="http://schemas.microsoft.com/office/drawing/2014/main" id="{00000000-0008-0000-0700-00000A010000}"/>
            </a:ext>
          </a:extLst>
        </xdr:cNvPr>
        <xdr:cNvSpPr txBox="1"/>
      </xdr:nvSpPr>
      <xdr:spPr>
        <a:xfrm>
          <a:off x="863111" y="16268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a:extLst>
            <a:ext uri="{FF2B5EF4-FFF2-40B4-BE49-F238E27FC236}">
              <a16:creationId xmlns:a16="http://schemas.microsoft.com/office/drawing/2014/main" id="{00000000-0008-0000-0700-000012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8" name="テキスト ボックス 287">
          <a:extLst>
            <a:ext uri="{FF2B5EF4-FFF2-40B4-BE49-F238E27FC236}">
              <a16:creationId xmlns:a16="http://schemas.microsoft.com/office/drawing/2014/main" id="{00000000-0008-0000-0700-000020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労働費グラフ枠">
          <a:extLst>
            <a:ext uri="{FF2B5EF4-FFF2-40B4-BE49-F238E27FC236}">
              <a16:creationId xmlns:a16="http://schemas.microsoft.com/office/drawing/2014/main" id="{00000000-0008-0000-0700-000021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118745</xdr:rowOff>
    </xdr:from>
    <xdr:to>
      <xdr:col>54</xdr:col>
      <xdr:colOff>189865</xdr:colOff>
      <xdr:row>38</xdr:row>
      <xdr:rowOff>161798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10475595" y="5433695"/>
          <a:ext cx="1270" cy="12432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165625</xdr:rowOff>
    </xdr:from>
    <xdr:ext cx="378565" cy="259045"/>
    <xdr:sp macro="" textlink="">
      <xdr:nvSpPr>
        <xdr:cNvPr id="291" name="労働費最小値テキスト">
          <a:extLst>
            <a:ext uri="{FF2B5EF4-FFF2-40B4-BE49-F238E27FC236}">
              <a16:creationId xmlns:a16="http://schemas.microsoft.com/office/drawing/2014/main" id="{00000000-0008-0000-0700-000023010000}"/>
            </a:ext>
          </a:extLst>
        </xdr:cNvPr>
        <xdr:cNvSpPr txBox="1"/>
      </xdr:nvSpPr>
      <xdr:spPr>
        <a:xfrm>
          <a:off x="10528300" y="66807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161798</xdr:rowOff>
    </xdr:from>
    <xdr:to>
      <xdr:col>55</xdr:col>
      <xdr:colOff>88900</xdr:colOff>
      <xdr:row>38</xdr:row>
      <xdr:rowOff>161798</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6676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65422</xdr:rowOff>
    </xdr:from>
    <xdr:ext cx="469744" cy="259045"/>
    <xdr:sp macro="" textlink="">
      <xdr:nvSpPr>
        <xdr:cNvPr id="293" name="労働費最大値テキスト">
          <a:extLst>
            <a:ext uri="{FF2B5EF4-FFF2-40B4-BE49-F238E27FC236}">
              <a16:creationId xmlns:a16="http://schemas.microsoft.com/office/drawing/2014/main" id="{00000000-0008-0000-0700-000025010000}"/>
            </a:ext>
          </a:extLst>
        </xdr:cNvPr>
        <xdr:cNvSpPr txBox="1"/>
      </xdr:nvSpPr>
      <xdr:spPr>
        <a:xfrm>
          <a:off x="10528300" y="5208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3,405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118745</xdr:rowOff>
    </xdr:from>
    <xdr:to>
      <xdr:col>55</xdr:col>
      <xdr:colOff>88900</xdr:colOff>
      <xdr:row>31</xdr:row>
      <xdr:rowOff>118745</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10388600" y="5433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49403</xdr:rowOff>
    </xdr:from>
    <xdr:to>
      <xdr:col>55</xdr:col>
      <xdr:colOff>0</xdr:colOff>
      <xdr:row>37</xdr:row>
      <xdr:rowOff>64643</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flipV="1">
          <a:off x="9639300" y="6393053"/>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33799</xdr:rowOff>
    </xdr:from>
    <xdr:ext cx="378565" cy="259045"/>
    <xdr:sp macro="" textlink="">
      <xdr:nvSpPr>
        <xdr:cNvPr id="296" name="労働費平均値テキスト">
          <a:extLst>
            <a:ext uri="{FF2B5EF4-FFF2-40B4-BE49-F238E27FC236}">
              <a16:creationId xmlns:a16="http://schemas.microsoft.com/office/drawing/2014/main" id="{00000000-0008-0000-0700-000028010000}"/>
            </a:ext>
          </a:extLst>
        </xdr:cNvPr>
        <xdr:cNvSpPr txBox="1"/>
      </xdr:nvSpPr>
      <xdr:spPr>
        <a:xfrm>
          <a:off x="10528300" y="637744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55372</xdr:rowOff>
    </xdr:from>
    <xdr:to>
      <xdr:col>55</xdr:col>
      <xdr:colOff>50800</xdr:colOff>
      <xdr:row>37</xdr:row>
      <xdr:rowOff>156972</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10426700" y="6399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61595</xdr:rowOff>
    </xdr:from>
    <xdr:to>
      <xdr:col>50</xdr:col>
      <xdr:colOff>114300</xdr:colOff>
      <xdr:row>37</xdr:row>
      <xdr:rowOff>64643</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8750300" y="6405245"/>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78613</xdr:rowOff>
    </xdr:from>
    <xdr:to>
      <xdr:col>50</xdr:col>
      <xdr:colOff>165100</xdr:colOff>
      <xdr:row>38</xdr:row>
      <xdr:rowOff>8763</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9588500" y="6422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171340</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9450017" y="65149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61595</xdr:rowOff>
    </xdr:from>
    <xdr:to>
      <xdr:col>45</xdr:col>
      <xdr:colOff>177800</xdr:colOff>
      <xdr:row>37</xdr:row>
      <xdr:rowOff>89789</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flipV="1">
          <a:off x="7861300" y="6405245"/>
          <a:ext cx="889000" cy="28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72898</xdr:rowOff>
    </xdr:from>
    <xdr:to>
      <xdr:col>46</xdr:col>
      <xdr:colOff>38100</xdr:colOff>
      <xdr:row>38</xdr:row>
      <xdr:rowOff>3048</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8699500" y="6416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165625</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61017" y="65092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89789</xdr:rowOff>
    </xdr:from>
    <xdr:to>
      <xdr:col>41</xdr:col>
      <xdr:colOff>50800</xdr:colOff>
      <xdr:row>37</xdr:row>
      <xdr:rowOff>101219</xdr:rowOff>
    </xdr:to>
    <xdr:cxnSp macro="">
      <xdr:nvCxnSpPr>
        <xdr:cNvPr id="304" name="直線コネクタ 303">
          <a:extLst>
            <a:ext uri="{FF2B5EF4-FFF2-40B4-BE49-F238E27FC236}">
              <a16:creationId xmlns:a16="http://schemas.microsoft.com/office/drawing/2014/main" id="{00000000-0008-0000-0700-000030010000}"/>
            </a:ext>
          </a:extLst>
        </xdr:cNvPr>
        <xdr:cNvCxnSpPr/>
      </xdr:nvCxnSpPr>
      <xdr:spPr>
        <a:xfrm flipV="1">
          <a:off x="6972300" y="6433439"/>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97282</xdr:rowOff>
    </xdr:from>
    <xdr:to>
      <xdr:col>41</xdr:col>
      <xdr:colOff>101600</xdr:colOff>
      <xdr:row>38</xdr:row>
      <xdr:rowOff>27432</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7810500" y="6440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18559</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2017" y="65336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78613</xdr:rowOff>
    </xdr:from>
    <xdr:to>
      <xdr:col>36</xdr:col>
      <xdr:colOff>165100</xdr:colOff>
      <xdr:row>38</xdr:row>
      <xdr:rowOff>8763</xdr:rowOff>
    </xdr:to>
    <xdr:sp macro="" textlink="">
      <xdr:nvSpPr>
        <xdr:cNvPr id="307" name="フローチャート: 判断 306">
          <a:extLst>
            <a:ext uri="{FF2B5EF4-FFF2-40B4-BE49-F238E27FC236}">
              <a16:creationId xmlns:a16="http://schemas.microsoft.com/office/drawing/2014/main" id="{00000000-0008-0000-0700-000033010000}"/>
            </a:ext>
          </a:extLst>
        </xdr:cNvPr>
        <xdr:cNvSpPr/>
      </xdr:nvSpPr>
      <xdr:spPr>
        <a:xfrm>
          <a:off x="6921500" y="6422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171340</xdr:rowOff>
    </xdr:from>
    <xdr:ext cx="378565"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3017" y="65149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170053</xdr:rowOff>
    </xdr:from>
    <xdr:to>
      <xdr:col>55</xdr:col>
      <xdr:colOff>50800</xdr:colOff>
      <xdr:row>37</xdr:row>
      <xdr:rowOff>100203</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10426700" y="6342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21480</xdr:rowOff>
    </xdr:from>
    <xdr:ext cx="378565" cy="259045"/>
    <xdr:sp macro="" textlink="">
      <xdr:nvSpPr>
        <xdr:cNvPr id="315" name="労働費該当値テキスト">
          <a:extLst>
            <a:ext uri="{FF2B5EF4-FFF2-40B4-BE49-F238E27FC236}">
              <a16:creationId xmlns:a16="http://schemas.microsoft.com/office/drawing/2014/main" id="{00000000-0008-0000-0700-00003B010000}"/>
            </a:ext>
          </a:extLst>
        </xdr:cNvPr>
        <xdr:cNvSpPr txBox="1"/>
      </xdr:nvSpPr>
      <xdr:spPr>
        <a:xfrm>
          <a:off x="10528300" y="61936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13843</xdr:rowOff>
    </xdr:from>
    <xdr:to>
      <xdr:col>50</xdr:col>
      <xdr:colOff>165100</xdr:colOff>
      <xdr:row>37</xdr:row>
      <xdr:rowOff>115443</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9588500" y="6357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131970</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9450017" y="613272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10795</xdr:rowOff>
    </xdr:from>
    <xdr:to>
      <xdr:col>46</xdr:col>
      <xdr:colOff>38100</xdr:colOff>
      <xdr:row>37</xdr:row>
      <xdr:rowOff>112395</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8699500" y="6354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35</xdr:row>
      <xdr:rowOff>128922</xdr:rowOff>
    </xdr:from>
    <xdr:ext cx="378565"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8561017" y="61296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38989</xdr:rowOff>
    </xdr:from>
    <xdr:to>
      <xdr:col>41</xdr:col>
      <xdr:colOff>101600</xdr:colOff>
      <xdr:row>37</xdr:row>
      <xdr:rowOff>140589</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7810500" y="638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35</xdr:row>
      <xdr:rowOff>157116</xdr:rowOff>
    </xdr:from>
    <xdr:ext cx="378565"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7672017" y="61578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50419</xdr:rowOff>
    </xdr:from>
    <xdr:to>
      <xdr:col>36</xdr:col>
      <xdr:colOff>165100</xdr:colOff>
      <xdr:row>37</xdr:row>
      <xdr:rowOff>152019</xdr:rowOff>
    </xdr:to>
    <xdr:sp macro="" textlink="">
      <xdr:nvSpPr>
        <xdr:cNvPr id="322" name="楕円 321">
          <a:extLst>
            <a:ext uri="{FF2B5EF4-FFF2-40B4-BE49-F238E27FC236}">
              <a16:creationId xmlns:a16="http://schemas.microsoft.com/office/drawing/2014/main" id="{00000000-0008-0000-0700-000042010000}"/>
            </a:ext>
          </a:extLst>
        </xdr:cNvPr>
        <xdr:cNvSpPr/>
      </xdr:nvSpPr>
      <xdr:spPr>
        <a:xfrm>
          <a:off x="6921500" y="6394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35</xdr:row>
      <xdr:rowOff>168546</xdr:rowOff>
    </xdr:from>
    <xdr:ext cx="378565" cy="259045"/>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783017" y="61692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56</xdr:row>
      <xdr:rowOff>35577</xdr:rowOff>
    </xdr:from>
    <xdr:ext cx="377026"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226974" y="963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53</xdr:row>
      <xdr:rowOff>168927</xdr:rowOff>
    </xdr:from>
    <xdr:ext cx="377026"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226974" y="925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51</xdr:row>
      <xdr:rowOff>130827</xdr:rowOff>
    </xdr:from>
    <xdr:ext cx="377026"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226974" y="8874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49</xdr:row>
      <xdr:rowOff>92727</xdr:rowOff>
    </xdr:from>
    <xdr:ext cx="377026"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226974" y="849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47</xdr:row>
      <xdr:rowOff>54627</xdr:rowOff>
    </xdr:from>
    <xdr:ext cx="46717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136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15875</xdr:rowOff>
    </xdr:from>
    <xdr:to>
      <xdr:col>54</xdr:col>
      <xdr:colOff>189865</xdr:colOff>
      <xdr:row>59</xdr:row>
      <xdr:rowOff>44450</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588375"/>
          <a:ext cx="1270" cy="15716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48277</xdr:rowOff>
    </xdr:from>
    <xdr:ext cx="249299" cy="259045"/>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44450</xdr:rowOff>
    </xdr:from>
    <xdr:to>
      <xdr:col>55</xdr:col>
      <xdr:colOff>88900</xdr:colOff>
      <xdr:row>59</xdr:row>
      <xdr:rowOff>44450</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134002</xdr:rowOff>
    </xdr:from>
    <xdr:ext cx="378565" cy="25904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3636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15875</xdr:rowOff>
    </xdr:from>
    <xdr:to>
      <xdr:col>55</xdr:col>
      <xdr:colOff>88900</xdr:colOff>
      <xdr:row>50</xdr:row>
      <xdr:rowOff>15875</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588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44450</xdr:rowOff>
    </xdr:from>
    <xdr:to>
      <xdr:col>55</xdr:col>
      <xdr:colOff>0</xdr:colOff>
      <xdr:row>59</xdr:row>
      <xdr:rowOff>44450</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9639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37482</xdr:rowOff>
    </xdr:from>
    <xdr:ext cx="378565" cy="259045"/>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63868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14605</xdr:rowOff>
    </xdr:from>
    <xdr:to>
      <xdr:col>55</xdr:col>
      <xdr:colOff>50800</xdr:colOff>
      <xdr:row>57</xdr:row>
      <xdr:rowOff>116205</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9787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44450</xdr:rowOff>
    </xdr:from>
    <xdr:to>
      <xdr:col>50</xdr:col>
      <xdr:colOff>114300</xdr:colOff>
      <xdr:row>59</xdr:row>
      <xdr:rowOff>44450</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8750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127000</xdr:rowOff>
    </xdr:from>
    <xdr:to>
      <xdr:col>50</xdr:col>
      <xdr:colOff>165100</xdr:colOff>
      <xdr:row>56</xdr:row>
      <xdr:rowOff>57150</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9556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54</xdr:row>
      <xdr:rowOff>73677</xdr:rowOff>
    </xdr:from>
    <xdr:ext cx="378565"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450017" y="93319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44450</xdr:rowOff>
    </xdr:from>
    <xdr:to>
      <xdr:col>45</xdr:col>
      <xdr:colOff>177800</xdr:colOff>
      <xdr:row>59</xdr:row>
      <xdr:rowOff>44450</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a:off x="7861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54</xdr:row>
      <xdr:rowOff>109855</xdr:rowOff>
    </xdr:from>
    <xdr:to>
      <xdr:col>46</xdr:col>
      <xdr:colOff>38100</xdr:colOff>
      <xdr:row>55</xdr:row>
      <xdr:rowOff>40005</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9368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53</xdr:row>
      <xdr:rowOff>56532</xdr:rowOff>
    </xdr:from>
    <xdr:ext cx="378565"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561017" y="91433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44450</xdr:rowOff>
    </xdr:from>
    <xdr:to>
      <xdr:col>41</xdr:col>
      <xdr:colOff>50800</xdr:colOff>
      <xdr:row>59</xdr:row>
      <xdr:rowOff>44450</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a:off x="6972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54610</xdr:rowOff>
    </xdr:from>
    <xdr:to>
      <xdr:col>41</xdr:col>
      <xdr:colOff>101600</xdr:colOff>
      <xdr:row>56</xdr:row>
      <xdr:rowOff>156210</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9655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55</xdr:row>
      <xdr:rowOff>1287</xdr:rowOff>
    </xdr:from>
    <xdr:ext cx="378565"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2017" y="94310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43180</xdr:rowOff>
    </xdr:from>
    <xdr:to>
      <xdr:col>36</xdr:col>
      <xdr:colOff>165100</xdr:colOff>
      <xdr:row>56</xdr:row>
      <xdr:rowOff>144780</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9644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54</xdr:row>
      <xdr:rowOff>161307</xdr:rowOff>
    </xdr:from>
    <xdr:ext cx="378565"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83017" y="94196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165100</xdr:rowOff>
    </xdr:from>
    <xdr:to>
      <xdr:col>55</xdr:col>
      <xdr:colOff>50800</xdr:colOff>
      <xdr:row>59</xdr:row>
      <xdr:rowOff>95250</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80027</xdr:rowOff>
    </xdr:from>
    <xdr:ext cx="249299" cy="259045"/>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165100</xdr:rowOff>
    </xdr:from>
    <xdr:to>
      <xdr:col>50</xdr:col>
      <xdr:colOff>165100</xdr:colOff>
      <xdr:row>59</xdr:row>
      <xdr:rowOff>95250</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59</xdr:row>
      <xdr:rowOff>86377</xdr:rowOff>
    </xdr:from>
    <xdr:ext cx="249299"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514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165100</xdr:rowOff>
    </xdr:from>
    <xdr:to>
      <xdr:col>46</xdr:col>
      <xdr:colOff>38100</xdr:colOff>
      <xdr:row>59</xdr:row>
      <xdr:rowOff>95250</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59</xdr:row>
      <xdr:rowOff>86377</xdr:rowOff>
    </xdr:from>
    <xdr:ext cx="249299"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625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165100</xdr:rowOff>
    </xdr:from>
    <xdr:to>
      <xdr:col>41</xdr:col>
      <xdr:colOff>101600</xdr:colOff>
      <xdr:row>59</xdr:row>
      <xdr:rowOff>95250</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59</xdr:row>
      <xdr:rowOff>86377</xdr:rowOff>
    </xdr:from>
    <xdr:ext cx="249299"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736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165100</xdr:rowOff>
    </xdr:from>
    <xdr:to>
      <xdr:col>36</xdr:col>
      <xdr:colOff>165100</xdr:colOff>
      <xdr:row>59</xdr:row>
      <xdr:rowOff>95250</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59</xdr:row>
      <xdr:rowOff>86377</xdr:rowOff>
    </xdr:from>
    <xdr:ext cx="249299"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847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商工費グラフ枠">
          <a:extLst>
            <a:ext uri="{FF2B5EF4-FFF2-40B4-BE49-F238E27FC236}">
              <a16:creationId xmlns:a16="http://schemas.microsoft.com/office/drawing/2014/main" id="{00000000-0008-0000-0700-000091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138511</xdr:rowOff>
    </xdr:from>
    <xdr:to>
      <xdr:col>54</xdr:col>
      <xdr:colOff>189865</xdr:colOff>
      <xdr:row>78</xdr:row>
      <xdr:rowOff>42408</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10475595" y="12311461"/>
          <a:ext cx="1270" cy="11040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46235</xdr:rowOff>
    </xdr:from>
    <xdr:ext cx="469744" cy="259045"/>
    <xdr:sp macro="" textlink="">
      <xdr:nvSpPr>
        <xdr:cNvPr id="403" name="商工費最小値テキスト">
          <a:extLst>
            <a:ext uri="{FF2B5EF4-FFF2-40B4-BE49-F238E27FC236}">
              <a16:creationId xmlns:a16="http://schemas.microsoft.com/office/drawing/2014/main" id="{00000000-0008-0000-0700-000093010000}"/>
            </a:ext>
          </a:extLst>
        </xdr:cNvPr>
        <xdr:cNvSpPr txBox="1"/>
      </xdr:nvSpPr>
      <xdr:spPr>
        <a:xfrm>
          <a:off x="10528300" y="13419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42408</xdr:rowOff>
    </xdr:from>
    <xdr:to>
      <xdr:col>55</xdr:col>
      <xdr:colOff>88900</xdr:colOff>
      <xdr:row>78</xdr:row>
      <xdr:rowOff>42408</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3415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85188</xdr:rowOff>
    </xdr:from>
    <xdr:ext cx="534377" cy="259045"/>
    <xdr:sp macro="" textlink="">
      <xdr:nvSpPr>
        <xdr:cNvPr id="405" name="商工費最大値テキスト">
          <a:extLst>
            <a:ext uri="{FF2B5EF4-FFF2-40B4-BE49-F238E27FC236}">
              <a16:creationId xmlns:a16="http://schemas.microsoft.com/office/drawing/2014/main" id="{00000000-0008-0000-0700-000095010000}"/>
            </a:ext>
          </a:extLst>
        </xdr:cNvPr>
        <xdr:cNvSpPr txBox="1"/>
      </xdr:nvSpPr>
      <xdr:spPr>
        <a:xfrm>
          <a:off x="10528300" y="12086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26,276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138511</xdr:rowOff>
    </xdr:from>
    <xdr:to>
      <xdr:col>55</xdr:col>
      <xdr:colOff>88900</xdr:colOff>
      <xdr:row>71</xdr:row>
      <xdr:rowOff>138511</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2311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72</xdr:row>
      <xdr:rowOff>170607</xdr:rowOff>
    </xdr:from>
    <xdr:to>
      <xdr:col>55</xdr:col>
      <xdr:colOff>0</xdr:colOff>
      <xdr:row>73</xdr:row>
      <xdr:rowOff>574</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9639300" y="12515007"/>
          <a:ext cx="838200" cy="1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41130</xdr:rowOff>
    </xdr:from>
    <xdr:ext cx="469744" cy="259045"/>
    <xdr:sp macro="" textlink="">
      <xdr:nvSpPr>
        <xdr:cNvPr id="408" name="商工費平均値テキスト">
          <a:extLst>
            <a:ext uri="{FF2B5EF4-FFF2-40B4-BE49-F238E27FC236}">
              <a16:creationId xmlns:a16="http://schemas.microsoft.com/office/drawing/2014/main" id="{00000000-0008-0000-0700-000098010000}"/>
            </a:ext>
          </a:extLst>
        </xdr:cNvPr>
        <xdr:cNvSpPr txBox="1"/>
      </xdr:nvSpPr>
      <xdr:spPr>
        <a:xfrm>
          <a:off x="10528300" y="1307133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62703</xdr:rowOff>
    </xdr:from>
    <xdr:to>
      <xdr:col>55</xdr:col>
      <xdr:colOff>50800</xdr:colOff>
      <xdr:row>76</xdr:row>
      <xdr:rowOff>164303</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10426700" y="13092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72</xdr:row>
      <xdr:rowOff>83190</xdr:rowOff>
    </xdr:from>
    <xdr:to>
      <xdr:col>50</xdr:col>
      <xdr:colOff>114300</xdr:colOff>
      <xdr:row>72</xdr:row>
      <xdr:rowOff>170607</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8750300" y="12427590"/>
          <a:ext cx="889000" cy="87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51501</xdr:rowOff>
    </xdr:from>
    <xdr:to>
      <xdr:col>50</xdr:col>
      <xdr:colOff>165100</xdr:colOff>
      <xdr:row>76</xdr:row>
      <xdr:rowOff>153101</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9588500" y="13081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144228</xdr:rowOff>
    </xdr:from>
    <xdr:ext cx="469744"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9404428" y="13174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72</xdr:row>
      <xdr:rowOff>83190</xdr:rowOff>
    </xdr:from>
    <xdr:to>
      <xdr:col>45</xdr:col>
      <xdr:colOff>177800</xdr:colOff>
      <xdr:row>73</xdr:row>
      <xdr:rowOff>73223</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flipV="1">
          <a:off x="7861300" y="12427590"/>
          <a:ext cx="889000" cy="161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54702</xdr:rowOff>
    </xdr:from>
    <xdr:to>
      <xdr:col>46</xdr:col>
      <xdr:colOff>38100</xdr:colOff>
      <xdr:row>76</xdr:row>
      <xdr:rowOff>156302</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8699500" y="13084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76</xdr:row>
      <xdr:rowOff>147429</xdr:rowOff>
    </xdr:from>
    <xdr:ext cx="469744"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8515428" y="13177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71</xdr:row>
      <xdr:rowOff>140249</xdr:rowOff>
    </xdr:from>
    <xdr:to>
      <xdr:col>41</xdr:col>
      <xdr:colOff>50800</xdr:colOff>
      <xdr:row>73</xdr:row>
      <xdr:rowOff>73223</xdr:rowOff>
    </xdr:to>
    <xdr:cxnSp macro="">
      <xdr:nvCxnSpPr>
        <xdr:cNvPr id="416" name="直線コネクタ 415">
          <a:extLst>
            <a:ext uri="{FF2B5EF4-FFF2-40B4-BE49-F238E27FC236}">
              <a16:creationId xmlns:a16="http://schemas.microsoft.com/office/drawing/2014/main" id="{00000000-0008-0000-0700-0000A0010000}"/>
            </a:ext>
          </a:extLst>
        </xdr:cNvPr>
        <xdr:cNvCxnSpPr/>
      </xdr:nvCxnSpPr>
      <xdr:spPr>
        <a:xfrm>
          <a:off x="6972300" y="12313199"/>
          <a:ext cx="889000" cy="275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102524</xdr:rowOff>
    </xdr:from>
    <xdr:to>
      <xdr:col>41</xdr:col>
      <xdr:colOff>101600</xdr:colOff>
      <xdr:row>77</xdr:row>
      <xdr:rowOff>32674</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7810500" y="13132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23801</xdr:rowOff>
    </xdr:from>
    <xdr:ext cx="469744"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7626428" y="13225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118618</xdr:rowOff>
    </xdr:from>
    <xdr:to>
      <xdr:col>36</xdr:col>
      <xdr:colOff>165100</xdr:colOff>
      <xdr:row>77</xdr:row>
      <xdr:rowOff>48768</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6921500" y="1314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39895</xdr:rowOff>
    </xdr:from>
    <xdr:ext cx="469744"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37428" y="132415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72</xdr:row>
      <xdr:rowOff>121224</xdr:rowOff>
    </xdr:from>
    <xdr:to>
      <xdr:col>55</xdr:col>
      <xdr:colOff>50800</xdr:colOff>
      <xdr:row>73</xdr:row>
      <xdr:rowOff>51374</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10426700" y="12465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71</xdr:row>
      <xdr:rowOff>144101</xdr:rowOff>
    </xdr:from>
    <xdr:ext cx="534377" cy="259045"/>
    <xdr:sp macro="" textlink="">
      <xdr:nvSpPr>
        <xdr:cNvPr id="427" name="商工費該当値テキスト">
          <a:extLst>
            <a:ext uri="{FF2B5EF4-FFF2-40B4-BE49-F238E27FC236}">
              <a16:creationId xmlns:a16="http://schemas.microsoft.com/office/drawing/2014/main" id="{00000000-0008-0000-0700-0000AB010000}"/>
            </a:ext>
          </a:extLst>
        </xdr:cNvPr>
        <xdr:cNvSpPr txBox="1"/>
      </xdr:nvSpPr>
      <xdr:spPr>
        <a:xfrm>
          <a:off x="10528300" y="12317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72</xdr:row>
      <xdr:rowOff>119807</xdr:rowOff>
    </xdr:from>
    <xdr:to>
      <xdr:col>50</xdr:col>
      <xdr:colOff>165100</xdr:colOff>
      <xdr:row>73</xdr:row>
      <xdr:rowOff>49957</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9588500" y="12464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71</xdr:row>
      <xdr:rowOff>66484</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9372111" y="12239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72</xdr:row>
      <xdr:rowOff>32390</xdr:rowOff>
    </xdr:from>
    <xdr:to>
      <xdr:col>46</xdr:col>
      <xdr:colOff>38100</xdr:colOff>
      <xdr:row>72</xdr:row>
      <xdr:rowOff>133990</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8699500" y="12376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70</xdr:row>
      <xdr:rowOff>150517</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8483111" y="12152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73</xdr:row>
      <xdr:rowOff>22423</xdr:rowOff>
    </xdr:from>
    <xdr:to>
      <xdr:col>41</xdr:col>
      <xdr:colOff>101600</xdr:colOff>
      <xdr:row>73</xdr:row>
      <xdr:rowOff>124023</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7810500" y="12538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71</xdr:row>
      <xdr:rowOff>140550</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7594111" y="12313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71</xdr:row>
      <xdr:rowOff>89449</xdr:rowOff>
    </xdr:from>
    <xdr:to>
      <xdr:col>36</xdr:col>
      <xdr:colOff>165100</xdr:colOff>
      <xdr:row>72</xdr:row>
      <xdr:rowOff>19599</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6921500" y="12262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70</xdr:row>
      <xdr:rowOff>36126</xdr:rowOff>
    </xdr:from>
    <xdr:ext cx="534377"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6705111" y="12037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8" name="土木費グラフ枠">
          <a:extLst>
            <a:ext uri="{FF2B5EF4-FFF2-40B4-BE49-F238E27FC236}">
              <a16:creationId xmlns:a16="http://schemas.microsoft.com/office/drawing/2014/main" id="{00000000-0008-0000-0700-0000CA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102797</xdr:rowOff>
    </xdr:from>
    <xdr:to>
      <xdr:col>54</xdr:col>
      <xdr:colOff>189865</xdr:colOff>
      <xdr:row>98</xdr:row>
      <xdr:rowOff>19769</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flipV="1">
          <a:off x="10475595" y="15533297"/>
          <a:ext cx="1270" cy="1288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23596</xdr:rowOff>
    </xdr:from>
    <xdr:ext cx="534377" cy="259045"/>
    <xdr:sp macro="" textlink="">
      <xdr:nvSpPr>
        <xdr:cNvPr id="460" name="土木費最小値テキスト">
          <a:extLst>
            <a:ext uri="{FF2B5EF4-FFF2-40B4-BE49-F238E27FC236}">
              <a16:creationId xmlns:a16="http://schemas.microsoft.com/office/drawing/2014/main" id="{00000000-0008-0000-0700-0000CC010000}"/>
            </a:ext>
          </a:extLst>
        </xdr:cNvPr>
        <xdr:cNvSpPr txBox="1"/>
      </xdr:nvSpPr>
      <xdr:spPr>
        <a:xfrm>
          <a:off x="10528300" y="16825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25,739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19769</xdr:rowOff>
    </xdr:from>
    <xdr:to>
      <xdr:col>55</xdr:col>
      <xdr:colOff>88900</xdr:colOff>
      <xdr:row>98</xdr:row>
      <xdr:rowOff>19769</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68218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49474</xdr:rowOff>
    </xdr:from>
    <xdr:ext cx="599010" cy="259045"/>
    <xdr:sp macro="" textlink="">
      <xdr:nvSpPr>
        <xdr:cNvPr id="462" name="土木費最大値テキスト">
          <a:extLst>
            <a:ext uri="{FF2B5EF4-FFF2-40B4-BE49-F238E27FC236}">
              <a16:creationId xmlns:a16="http://schemas.microsoft.com/office/drawing/2014/main" id="{00000000-0008-0000-0700-0000CE010000}"/>
            </a:ext>
          </a:extLst>
        </xdr:cNvPr>
        <xdr:cNvSpPr txBox="1"/>
      </xdr:nvSpPr>
      <xdr:spPr>
        <a:xfrm>
          <a:off x="10528300" y="153085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194,843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102797</xdr:rowOff>
    </xdr:from>
    <xdr:to>
      <xdr:col>55</xdr:col>
      <xdr:colOff>88900</xdr:colOff>
      <xdr:row>90</xdr:row>
      <xdr:rowOff>102797</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10388600" y="15533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163337</xdr:rowOff>
    </xdr:from>
    <xdr:to>
      <xdr:col>55</xdr:col>
      <xdr:colOff>0</xdr:colOff>
      <xdr:row>98</xdr:row>
      <xdr:rowOff>21926</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9639300" y="16793987"/>
          <a:ext cx="838200" cy="30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11932</xdr:rowOff>
    </xdr:from>
    <xdr:ext cx="534377" cy="259045"/>
    <xdr:sp macro="" textlink="">
      <xdr:nvSpPr>
        <xdr:cNvPr id="465" name="土木費平均値テキスト">
          <a:extLst>
            <a:ext uri="{FF2B5EF4-FFF2-40B4-BE49-F238E27FC236}">
              <a16:creationId xmlns:a16="http://schemas.microsoft.com/office/drawing/2014/main" id="{00000000-0008-0000-0700-0000D1010000}"/>
            </a:ext>
          </a:extLst>
        </xdr:cNvPr>
        <xdr:cNvSpPr txBox="1"/>
      </xdr:nvSpPr>
      <xdr:spPr>
        <a:xfrm>
          <a:off x="10528300" y="164711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160505</xdr:rowOff>
    </xdr:from>
    <xdr:to>
      <xdr:col>55</xdr:col>
      <xdr:colOff>50800</xdr:colOff>
      <xdr:row>97</xdr:row>
      <xdr:rowOff>90655</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10426700" y="16619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8865</xdr:rowOff>
    </xdr:from>
    <xdr:to>
      <xdr:col>50</xdr:col>
      <xdr:colOff>114300</xdr:colOff>
      <xdr:row>98</xdr:row>
      <xdr:rowOff>21926</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a:off x="8750300" y="16810965"/>
          <a:ext cx="889000" cy="13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164429</xdr:rowOff>
    </xdr:from>
    <xdr:to>
      <xdr:col>50</xdr:col>
      <xdr:colOff>165100</xdr:colOff>
      <xdr:row>97</xdr:row>
      <xdr:rowOff>94579</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9588500" y="16623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111106</xdr:rowOff>
    </xdr:from>
    <xdr:ext cx="534377"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9372111" y="16398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8865</xdr:rowOff>
    </xdr:from>
    <xdr:to>
      <xdr:col>45</xdr:col>
      <xdr:colOff>177800</xdr:colOff>
      <xdr:row>98</xdr:row>
      <xdr:rowOff>18907</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flipV="1">
          <a:off x="7861300" y="16810965"/>
          <a:ext cx="889000" cy="10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39705</xdr:rowOff>
    </xdr:from>
    <xdr:to>
      <xdr:col>46</xdr:col>
      <xdr:colOff>38100</xdr:colOff>
      <xdr:row>97</xdr:row>
      <xdr:rowOff>141305</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8699500" y="1667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157832</xdr:rowOff>
    </xdr:from>
    <xdr:ext cx="534377"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8483111" y="16445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18907</xdr:rowOff>
    </xdr:from>
    <xdr:to>
      <xdr:col>41</xdr:col>
      <xdr:colOff>50800</xdr:colOff>
      <xdr:row>98</xdr:row>
      <xdr:rowOff>28563</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flipV="1">
          <a:off x="6972300" y="16821007"/>
          <a:ext cx="889000" cy="9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57666</xdr:rowOff>
    </xdr:from>
    <xdr:to>
      <xdr:col>41</xdr:col>
      <xdr:colOff>101600</xdr:colOff>
      <xdr:row>97</xdr:row>
      <xdr:rowOff>159266</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7810500" y="16688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4343</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7594111" y="16463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43013</xdr:rowOff>
    </xdr:from>
    <xdr:to>
      <xdr:col>36</xdr:col>
      <xdr:colOff>165100</xdr:colOff>
      <xdr:row>97</xdr:row>
      <xdr:rowOff>144613</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6921500" y="16673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161140</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6705111" y="16448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112537</xdr:rowOff>
    </xdr:from>
    <xdr:to>
      <xdr:col>55</xdr:col>
      <xdr:colOff>50800</xdr:colOff>
      <xdr:row>98</xdr:row>
      <xdr:rowOff>42687</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10426700" y="16743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27464</xdr:rowOff>
    </xdr:from>
    <xdr:ext cx="534377" cy="259045"/>
    <xdr:sp macro="" textlink="">
      <xdr:nvSpPr>
        <xdr:cNvPr id="484" name="土木費該当値テキスト">
          <a:extLst>
            <a:ext uri="{FF2B5EF4-FFF2-40B4-BE49-F238E27FC236}">
              <a16:creationId xmlns:a16="http://schemas.microsoft.com/office/drawing/2014/main" id="{00000000-0008-0000-0700-0000E4010000}"/>
            </a:ext>
          </a:extLst>
        </xdr:cNvPr>
        <xdr:cNvSpPr txBox="1"/>
      </xdr:nvSpPr>
      <xdr:spPr>
        <a:xfrm>
          <a:off x="10528300" y="16658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142576</xdr:rowOff>
    </xdr:from>
    <xdr:to>
      <xdr:col>50</xdr:col>
      <xdr:colOff>165100</xdr:colOff>
      <xdr:row>98</xdr:row>
      <xdr:rowOff>72726</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9588500" y="16773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63853</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9372111" y="16865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129515</xdr:rowOff>
    </xdr:from>
    <xdr:to>
      <xdr:col>46</xdr:col>
      <xdr:colOff>38100</xdr:colOff>
      <xdr:row>98</xdr:row>
      <xdr:rowOff>59665</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8699500" y="16760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50792</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8483111" y="16852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139557</xdr:rowOff>
    </xdr:from>
    <xdr:to>
      <xdr:col>41</xdr:col>
      <xdr:colOff>101600</xdr:colOff>
      <xdr:row>98</xdr:row>
      <xdr:rowOff>69707</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7810500" y="16770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60834</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7594111" y="16862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149213</xdr:rowOff>
    </xdr:from>
    <xdr:to>
      <xdr:col>36</xdr:col>
      <xdr:colOff>165100</xdr:colOff>
      <xdr:row>98</xdr:row>
      <xdr:rowOff>79363</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6921500" y="16779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70490</xdr:rowOff>
    </xdr:from>
    <xdr:ext cx="534377"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6705111" y="16872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5" name="消防費グラフ枠">
          <a:extLst>
            <a:ext uri="{FF2B5EF4-FFF2-40B4-BE49-F238E27FC236}">
              <a16:creationId xmlns:a16="http://schemas.microsoft.com/office/drawing/2014/main" id="{00000000-0008-0000-0700-000003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56032</xdr:rowOff>
    </xdr:from>
    <xdr:to>
      <xdr:col>85</xdr:col>
      <xdr:colOff>126364</xdr:colOff>
      <xdr:row>38</xdr:row>
      <xdr:rowOff>168580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flipV="1">
          <a:off x="16317595" y="5370982"/>
          <a:ext cx="1269" cy="13126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957</xdr:rowOff>
    </xdr:from>
    <xdr:ext cx="469744" cy="259045"/>
    <xdr:sp macro="" textlink="">
      <xdr:nvSpPr>
        <xdr:cNvPr id="517" name="消防費最小値テキスト">
          <a:extLst>
            <a:ext uri="{FF2B5EF4-FFF2-40B4-BE49-F238E27FC236}">
              <a16:creationId xmlns:a16="http://schemas.microsoft.com/office/drawing/2014/main" id="{00000000-0008-0000-0700-000005020000}"/>
            </a:ext>
          </a:extLst>
        </xdr:cNvPr>
        <xdr:cNvSpPr txBox="1"/>
      </xdr:nvSpPr>
      <xdr:spPr>
        <a:xfrm>
          <a:off x="16370300" y="6687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168580</xdr:rowOff>
    </xdr:from>
    <xdr:to>
      <xdr:col>86</xdr:col>
      <xdr:colOff>25400</xdr:colOff>
      <xdr:row>38</xdr:row>
      <xdr:rowOff>168580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6230600" y="668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2709</xdr:rowOff>
    </xdr:from>
    <xdr:ext cx="534377" cy="259045"/>
    <xdr:sp macro="" textlink="">
      <xdr:nvSpPr>
        <xdr:cNvPr id="519" name="消防費最大値テキスト">
          <a:extLst>
            <a:ext uri="{FF2B5EF4-FFF2-40B4-BE49-F238E27FC236}">
              <a16:creationId xmlns:a16="http://schemas.microsoft.com/office/drawing/2014/main" id="{00000000-0008-0000-0700-000007020000}"/>
            </a:ext>
          </a:extLst>
        </xdr:cNvPr>
        <xdr:cNvSpPr txBox="1"/>
      </xdr:nvSpPr>
      <xdr:spPr>
        <a:xfrm>
          <a:off x="16370300" y="5146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35,696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56032</xdr:rowOff>
    </xdr:from>
    <xdr:to>
      <xdr:col>86</xdr:col>
      <xdr:colOff>25400</xdr:colOff>
      <xdr:row>31</xdr:row>
      <xdr:rowOff>56032</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6230600" y="53709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24143</xdr:rowOff>
    </xdr:from>
    <xdr:to>
      <xdr:col>85</xdr:col>
      <xdr:colOff>127000</xdr:colOff>
      <xdr:row>38</xdr:row>
      <xdr:rowOff>96342</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5481300" y="6539243"/>
          <a:ext cx="838200" cy="72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151706</xdr:rowOff>
    </xdr:from>
    <xdr:ext cx="469744" cy="259045"/>
    <xdr:sp macro="" textlink="">
      <xdr:nvSpPr>
        <xdr:cNvPr id="522" name="消防費平均値テキスト">
          <a:extLst>
            <a:ext uri="{FF2B5EF4-FFF2-40B4-BE49-F238E27FC236}">
              <a16:creationId xmlns:a16="http://schemas.microsoft.com/office/drawing/2014/main" id="{00000000-0008-0000-0700-00000A020000}"/>
            </a:ext>
          </a:extLst>
        </xdr:cNvPr>
        <xdr:cNvSpPr txBox="1"/>
      </xdr:nvSpPr>
      <xdr:spPr>
        <a:xfrm>
          <a:off x="16370300" y="63239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128829</xdr:rowOff>
    </xdr:from>
    <xdr:to>
      <xdr:col>85</xdr:col>
      <xdr:colOff>177800</xdr:colOff>
      <xdr:row>38</xdr:row>
      <xdr:rowOff>58979</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6268700" y="6472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48298</xdr:rowOff>
    </xdr:from>
    <xdr:to>
      <xdr:col>81</xdr:col>
      <xdr:colOff>50800</xdr:colOff>
      <xdr:row>38</xdr:row>
      <xdr:rowOff>96342</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4592300" y="6391948"/>
          <a:ext cx="889000" cy="219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17958</xdr:rowOff>
    </xdr:from>
    <xdr:to>
      <xdr:col>81</xdr:col>
      <xdr:colOff>101600</xdr:colOff>
      <xdr:row>38</xdr:row>
      <xdr:rowOff>119558</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5430500" y="6533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136085</xdr:rowOff>
    </xdr:from>
    <xdr:ext cx="469744"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5246428" y="63082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48298</xdr:rowOff>
    </xdr:from>
    <xdr:to>
      <xdr:col>76</xdr:col>
      <xdr:colOff>114300</xdr:colOff>
      <xdr:row>37</xdr:row>
      <xdr:rowOff>68643</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flipV="1">
          <a:off x="13703300" y="6391948"/>
          <a:ext cx="889000" cy="20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20777</xdr:rowOff>
    </xdr:from>
    <xdr:to>
      <xdr:col>76</xdr:col>
      <xdr:colOff>165100</xdr:colOff>
      <xdr:row>38</xdr:row>
      <xdr:rowOff>122377</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4541500" y="6535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113504</xdr:rowOff>
    </xdr:from>
    <xdr:ext cx="469744"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4357428" y="66286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68643</xdr:rowOff>
    </xdr:from>
    <xdr:to>
      <xdr:col>71</xdr:col>
      <xdr:colOff>177800</xdr:colOff>
      <xdr:row>38</xdr:row>
      <xdr:rowOff>16637</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flipV="1">
          <a:off x="12814300" y="6412293"/>
          <a:ext cx="889000" cy="119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47676</xdr:rowOff>
    </xdr:from>
    <xdr:to>
      <xdr:col>72</xdr:col>
      <xdr:colOff>38100</xdr:colOff>
      <xdr:row>38</xdr:row>
      <xdr:rowOff>149276</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3652500" y="6562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140403</xdr:rowOff>
    </xdr:from>
    <xdr:ext cx="469744"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3468428" y="66555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32398</xdr:rowOff>
    </xdr:from>
    <xdr:to>
      <xdr:col>67</xdr:col>
      <xdr:colOff>101600</xdr:colOff>
      <xdr:row>38</xdr:row>
      <xdr:rowOff>133998</xdr:rowOff>
    </xdr:to>
    <xdr:sp macro="" textlink="">
      <xdr:nvSpPr>
        <xdr:cNvPr id="533" name="フローチャート: 判断 532">
          <a:extLst>
            <a:ext uri="{FF2B5EF4-FFF2-40B4-BE49-F238E27FC236}">
              <a16:creationId xmlns:a16="http://schemas.microsoft.com/office/drawing/2014/main" id="{00000000-0008-0000-0700-000015020000}"/>
            </a:ext>
          </a:extLst>
        </xdr:cNvPr>
        <xdr:cNvSpPr/>
      </xdr:nvSpPr>
      <xdr:spPr>
        <a:xfrm>
          <a:off x="12763500" y="6547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125125</xdr:rowOff>
    </xdr:from>
    <xdr:ext cx="469744"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2579428" y="6640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144793</xdr:rowOff>
    </xdr:from>
    <xdr:to>
      <xdr:col>85</xdr:col>
      <xdr:colOff>177800</xdr:colOff>
      <xdr:row>38</xdr:row>
      <xdr:rowOff>74943</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6268700" y="6488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123220</xdr:rowOff>
    </xdr:from>
    <xdr:ext cx="469744" cy="259045"/>
    <xdr:sp macro="" textlink="">
      <xdr:nvSpPr>
        <xdr:cNvPr id="541" name="消防費該当値テキスト">
          <a:extLst>
            <a:ext uri="{FF2B5EF4-FFF2-40B4-BE49-F238E27FC236}">
              <a16:creationId xmlns:a16="http://schemas.microsoft.com/office/drawing/2014/main" id="{00000000-0008-0000-0700-00001D020000}"/>
            </a:ext>
          </a:extLst>
        </xdr:cNvPr>
        <xdr:cNvSpPr txBox="1"/>
      </xdr:nvSpPr>
      <xdr:spPr>
        <a:xfrm>
          <a:off x="16370300" y="64668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45542</xdr:rowOff>
    </xdr:from>
    <xdr:to>
      <xdr:col>81</xdr:col>
      <xdr:colOff>101600</xdr:colOff>
      <xdr:row>38</xdr:row>
      <xdr:rowOff>147142</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5430500" y="6560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138269</xdr:rowOff>
    </xdr:from>
    <xdr:ext cx="469744"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5246428" y="6653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168948</xdr:rowOff>
    </xdr:from>
    <xdr:to>
      <xdr:col>76</xdr:col>
      <xdr:colOff>165100</xdr:colOff>
      <xdr:row>37</xdr:row>
      <xdr:rowOff>99098</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4541500" y="6341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35</xdr:row>
      <xdr:rowOff>115625</xdr:rowOff>
    </xdr:from>
    <xdr:ext cx="469744"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4357428" y="6116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17843</xdr:rowOff>
    </xdr:from>
    <xdr:to>
      <xdr:col>72</xdr:col>
      <xdr:colOff>38100</xdr:colOff>
      <xdr:row>37</xdr:row>
      <xdr:rowOff>119443</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3652500" y="6361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35</xdr:row>
      <xdr:rowOff>135970</xdr:rowOff>
    </xdr:from>
    <xdr:ext cx="469744"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3468428" y="61367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137287</xdr:rowOff>
    </xdr:from>
    <xdr:to>
      <xdr:col>67</xdr:col>
      <xdr:colOff>101600</xdr:colOff>
      <xdr:row>38</xdr:row>
      <xdr:rowOff>67437</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2763500" y="648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83964</xdr:rowOff>
    </xdr:from>
    <xdr:ext cx="469744"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2579428" y="6256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5" name="教育費グラフ枠">
          <a:extLst>
            <a:ext uri="{FF2B5EF4-FFF2-40B4-BE49-F238E27FC236}">
              <a16:creationId xmlns:a16="http://schemas.microsoft.com/office/drawing/2014/main" id="{00000000-0008-0000-0700-00003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7852</xdr:rowOff>
    </xdr:from>
    <xdr:to>
      <xdr:col>85</xdr:col>
      <xdr:colOff>126364</xdr:colOff>
      <xdr:row>58</xdr:row>
      <xdr:rowOff>48380</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flipV="1">
          <a:off x="16317595" y="8751802"/>
          <a:ext cx="1269" cy="12406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52207</xdr:rowOff>
    </xdr:from>
    <xdr:ext cx="534377" cy="259045"/>
    <xdr:sp macro="" textlink="">
      <xdr:nvSpPr>
        <xdr:cNvPr id="577" name="教育費最小値テキスト">
          <a:extLst>
            <a:ext uri="{FF2B5EF4-FFF2-40B4-BE49-F238E27FC236}">
              <a16:creationId xmlns:a16="http://schemas.microsoft.com/office/drawing/2014/main" id="{00000000-0008-0000-0700-000041020000}"/>
            </a:ext>
          </a:extLst>
        </xdr:cNvPr>
        <xdr:cNvSpPr txBox="1"/>
      </xdr:nvSpPr>
      <xdr:spPr>
        <a:xfrm>
          <a:off x="16370300" y="9996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50,389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48380</xdr:rowOff>
    </xdr:from>
    <xdr:to>
      <xdr:col>86</xdr:col>
      <xdr:colOff>25400</xdr:colOff>
      <xdr:row>58</xdr:row>
      <xdr:rowOff>48380</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6230600" y="9992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125979</xdr:rowOff>
    </xdr:from>
    <xdr:ext cx="599010" cy="259045"/>
    <xdr:sp macro="" textlink="">
      <xdr:nvSpPr>
        <xdr:cNvPr id="579" name="教育費最大値テキスト">
          <a:extLst>
            <a:ext uri="{FF2B5EF4-FFF2-40B4-BE49-F238E27FC236}">
              <a16:creationId xmlns:a16="http://schemas.microsoft.com/office/drawing/2014/main" id="{00000000-0008-0000-0700-000043020000}"/>
            </a:ext>
          </a:extLst>
        </xdr:cNvPr>
        <xdr:cNvSpPr txBox="1"/>
      </xdr:nvSpPr>
      <xdr:spPr>
        <a:xfrm>
          <a:off x="16370300" y="8527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164,362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7852</xdr:rowOff>
    </xdr:from>
    <xdr:to>
      <xdr:col>86</xdr:col>
      <xdr:colOff>25400</xdr:colOff>
      <xdr:row>51</xdr:row>
      <xdr:rowOff>7852</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6230600" y="8751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103113</xdr:rowOff>
    </xdr:from>
    <xdr:to>
      <xdr:col>85</xdr:col>
      <xdr:colOff>127000</xdr:colOff>
      <xdr:row>57</xdr:row>
      <xdr:rowOff>63250</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5481300" y="9704313"/>
          <a:ext cx="838200" cy="131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52708</xdr:rowOff>
    </xdr:from>
    <xdr:ext cx="534377" cy="259045"/>
    <xdr:sp macro="" textlink="">
      <xdr:nvSpPr>
        <xdr:cNvPr id="582" name="教育費平均値テキスト">
          <a:extLst>
            <a:ext uri="{FF2B5EF4-FFF2-40B4-BE49-F238E27FC236}">
              <a16:creationId xmlns:a16="http://schemas.microsoft.com/office/drawing/2014/main" id="{00000000-0008-0000-0700-000046020000}"/>
            </a:ext>
          </a:extLst>
        </xdr:cNvPr>
        <xdr:cNvSpPr txBox="1"/>
      </xdr:nvSpPr>
      <xdr:spPr>
        <a:xfrm>
          <a:off x="16370300" y="96539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74281</xdr:rowOff>
    </xdr:from>
    <xdr:to>
      <xdr:col>85</xdr:col>
      <xdr:colOff>177800</xdr:colOff>
      <xdr:row>57</xdr:row>
      <xdr:rowOff>4431</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6268700" y="9675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63250</xdr:rowOff>
    </xdr:from>
    <xdr:to>
      <xdr:col>81</xdr:col>
      <xdr:colOff>50800</xdr:colOff>
      <xdr:row>58</xdr:row>
      <xdr:rowOff>13970</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flipV="1">
          <a:off x="14592300" y="9835900"/>
          <a:ext cx="889000" cy="122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134239</xdr:rowOff>
    </xdr:from>
    <xdr:to>
      <xdr:col>81</xdr:col>
      <xdr:colOff>101600</xdr:colOff>
      <xdr:row>57</xdr:row>
      <xdr:rowOff>64389</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5430500" y="973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80916</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5214111" y="9510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125189</xdr:rowOff>
    </xdr:from>
    <xdr:to>
      <xdr:col>76</xdr:col>
      <xdr:colOff>114300</xdr:colOff>
      <xdr:row>58</xdr:row>
      <xdr:rowOff>13970</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a:off x="13703300" y="9897839"/>
          <a:ext cx="889000" cy="60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151330</xdr:rowOff>
    </xdr:from>
    <xdr:to>
      <xdr:col>76</xdr:col>
      <xdr:colOff>165100</xdr:colOff>
      <xdr:row>57</xdr:row>
      <xdr:rowOff>81480</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4541500" y="9752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98007</xdr:rowOff>
    </xdr:from>
    <xdr:ext cx="534377"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325111" y="9527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125189</xdr:rowOff>
    </xdr:from>
    <xdr:to>
      <xdr:col>71</xdr:col>
      <xdr:colOff>177800</xdr:colOff>
      <xdr:row>57</xdr:row>
      <xdr:rowOff>170844</xdr:rowOff>
    </xdr:to>
    <xdr:cxnSp macro="">
      <xdr:nvCxnSpPr>
        <xdr:cNvPr id="590" name="直線コネクタ 589">
          <a:extLst>
            <a:ext uri="{FF2B5EF4-FFF2-40B4-BE49-F238E27FC236}">
              <a16:creationId xmlns:a16="http://schemas.microsoft.com/office/drawing/2014/main" id="{00000000-0008-0000-0700-00004E020000}"/>
            </a:ext>
          </a:extLst>
        </xdr:cNvPr>
        <xdr:cNvCxnSpPr/>
      </xdr:nvCxnSpPr>
      <xdr:spPr>
        <a:xfrm flipV="1">
          <a:off x="12814300" y="9897839"/>
          <a:ext cx="889000" cy="45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4917</xdr:rowOff>
    </xdr:from>
    <xdr:to>
      <xdr:col>72</xdr:col>
      <xdr:colOff>38100</xdr:colOff>
      <xdr:row>57</xdr:row>
      <xdr:rowOff>106517</xdr:rowOff>
    </xdr:to>
    <xdr:sp macro="" textlink="">
      <xdr:nvSpPr>
        <xdr:cNvPr id="591" name="フローチャート: 判断 590">
          <a:extLst>
            <a:ext uri="{FF2B5EF4-FFF2-40B4-BE49-F238E27FC236}">
              <a16:creationId xmlns:a16="http://schemas.microsoft.com/office/drawing/2014/main" id="{00000000-0008-0000-0700-00004F020000}"/>
            </a:ext>
          </a:extLst>
        </xdr:cNvPr>
        <xdr:cNvSpPr/>
      </xdr:nvSpPr>
      <xdr:spPr>
        <a:xfrm>
          <a:off x="13652500" y="9777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123044</xdr:rowOff>
    </xdr:from>
    <xdr:ext cx="534377"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3436111" y="9552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83109</xdr:rowOff>
    </xdr:from>
    <xdr:to>
      <xdr:col>67</xdr:col>
      <xdr:colOff>101600</xdr:colOff>
      <xdr:row>58</xdr:row>
      <xdr:rowOff>13259</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2763500" y="9855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29786</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2547111" y="9630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52313</xdr:rowOff>
    </xdr:from>
    <xdr:to>
      <xdr:col>85</xdr:col>
      <xdr:colOff>177800</xdr:colOff>
      <xdr:row>56</xdr:row>
      <xdr:rowOff>153913</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6268700" y="9653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75190</xdr:rowOff>
    </xdr:from>
    <xdr:ext cx="534377" cy="259045"/>
    <xdr:sp macro="" textlink="">
      <xdr:nvSpPr>
        <xdr:cNvPr id="601" name="教育費該当値テキスト">
          <a:extLst>
            <a:ext uri="{FF2B5EF4-FFF2-40B4-BE49-F238E27FC236}">
              <a16:creationId xmlns:a16="http://schemas.microsoft.com/office/drawing/2014/main" id="{00000000-0008-0000-0700-000059020000}"/>
            </a:ext>
          </a:extLst>
        </xdr:cNvPr>
        <xdr:cNvSpPr txBox="1"/>
      </xdr:nvSpPr>
      <xdr:spPr>
        <a:xfrm>
          <a:off x="16370300" y="9504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12450</xdr:rowOff>
    </xdr:from>
    <xdr:to>
      <xdr:col>81</xdr:col>
      <xdr:colOff>101600</xdr:colOff>
      <xdr:row>57</xdr:row>
      <xdr:rowOff>114050</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5430500" y="978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105177</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5214111" y="9877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134620</xdr:rowOff>
    </xdr:from>
    <xdr:to>
      <xdr:col>76</xdr:col>
      <xdr:colOff>165100</xdr:colOff>
      <xdr:row>58</xdr:row>
      <xdr:rowOff>64770</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4541500" y="9907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55897</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4325111" y="9999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74389</xdr:rowOff>
    </xdr:from>
    <xdr:to>
      <xdr:col>72</xdr:col>
      <xdr:colOff>38100</xdr:colOff>
      <xdr:row>58</xdr:row>
      <xdr:rowOff>4539</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3652500" y="9847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167116</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3436111" y="9939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120044</xdr:rowOff>
    </xdr:from>
    <xdr:to>
      <xdr:col>67</xdr:col>
      <xdr:colOff>101600</xdr:colOff>
      <xdr:row>58</xdr:row>
      <xdr:rowOff>50194</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2763500" y="9892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41321</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2547111" y="9985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75</xdr:row>
      <xdr:rowOff>54627</xdr:rowOff>
    </xdr:from>
    <xdr:ext cx="312906"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2133094" y="12913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72</xdr:row>
      <xdr:rowOff>111777</xdr:rowOff>
    </xdr:from>
    <xdr:ext cx="312906"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2133094" y="12456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69</xdr:row>
      <xdr:rowOff>168927</xdr:rowOff>
    </xdr:from>
    <xdr:ext cx="312906"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2133094" y="11998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67</xdr:row>
      <xdr:rowOff>54627</xdr:rowOff>
    </xdr:from>
    <xdr:ext cx="312906"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2133094" y="11541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0" name="災害復旧費グラフ枠">
          <a:extLst>
            <a:ext uri="{FF2B5EF4-FFF2-40B4-BE49-F238E27FC236}">
              <a16:creationId xmlns:a16="http://schemas.microsoft.com/office/drawing/2014/main" id="{00000000-0008-0000-0700-000076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78</xdr:row>
      <xdr:rowOff>139700</xdr:rowOff>
    </xdr:from>
    <xdr:to>
      <xdr:col>85</xdr:col>
      <xdr:colOff>126364</xdr:colOff>
      <xdr:row>78</xdr:row>
      <xdr:rowOff>139700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317595" y="13512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10177</xdr:rowOff>
    </xdr:from>
    <xdr:ext cx="249299" cy="259045"/>
    <xdr:sp macro="" textlink="">
      <xdr:nvSpPr>
        <xdr:cNvPr id="632" name="災害復旧費最小値テキスト">
          <a:extLst>
            <a:ext uri="{FF2B5EF4-FFF2-40B4-BE49-F238E27FC236}">
              <a16:creationId xmlns:a16="http://schemas.microsoft.com/office/drawing/2014/main" id="{00000000-0008-0000-0700-000078020000}"/>
            </a:ext>
          </a:extLst>
        </xdr:cNvPr>
        <xdr:cNvSpPr txBox="1"/>
      </xdr:nvSpPr>
      <xdr:spPr>
        <a:xfrm>
          <a:off x="1637030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10177</xdr:rowOff>
    </xdr:from>
    <xdr:ext cx="249299" cy="259045"/>
    <xdr:sp macro="" textlink="">
      <xdr:nvSpPr>
        <xdr:cNvPr id="634" name="災害復旧費最大値テキスト">
          <a:extLst>
            <a:ext uri="{FF2B5EF4-FFF2-40B4-BE49-F238E27FC236}">
              <a16:creationId xmlns:a16="http://schemas.microsoft.com/office/drawing/2014/main" id="{00000000-0008-0000-0700-00007A020000}"/>
            </a:ext>
          </a:extLst>
        </xdr:cNvPr>
        <xdr:cNvSpPr txBox="1"/>
      </xdr:nvSpPr>
      <xdr:spPr>
        <a:xfrm>
          <a:off x="16370300" y="1321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139700</xdr:rowOff>
    </xdr:from>
    <xdr:to>
      <xdr:col>85</xdr:col>
      <xdr:colOff>127000</xdr:colOff>
      <xdr:row>78</xdr:row>
      <xdr:rowOff>139700</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67327</xdr:rowOff>
    </xdr:from>
    <xdr:ext cx="249299" cy="259045"/>
    <xdr:sp macro="" textlink="">
      <xdr:nvSpPr>
        <xdr:cNvPr id="637" name="災害復旧費平均値テキスト">
          <a:extLst>
            <a:ext uri="{FF2B5EF4-FFF2-40B4-BE49-F238E27FC236}">
              <a16:creationId xmlns:a16="http://schemas.microsoft.com/office/drawing/2014/main" id="{00000000-0008-0000-0700-00007D020000}"/>
            </a:ext>
          </a:extLst>
        </xdr:cNvPr>
        <xdr:cNvSpPr txBox="1"/>
      </xdr:nvSpPr>
      <xdr:spPr>
        <a:xfrm>
          <a:off x="16370300" y="13440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6268700" y="134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139700</xdr:rowOff>
    </xdr:from>
    <xdr:to>
      <xdr:col>81</xdr:col>
      <xdr:colOff>50800</xdr:colOff>
      <xdr:row>78</xdr:row>
      <xdr:rowOff>139700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88900</xdr:rowOff>
    </xdr:from>
    <xdr:to>
      <xdr:col>81</xdr:col>
      <xdr:colOff>101600</xdr:colOff>
      <xdr:row>79</xdr:row>
      <xdr:rowOff>19050</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5430500" y="134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139700</xdr:rowOff>
    </xdr:from>
    <xdr:to>
      <xdr:col>76</xdr:col>
      <xdr:colOff>114300</xdr:colOff>
      <xdr:row>78</xdr:row>
      <xdr:rowOff>139700</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3703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88900</xdr:rowOff>
    </xdr:from>
    <xdr:to>
      <xdr:col>76</xdr:col>
      <xdr:colOff>165100</xdr:colOff>
      <xdr:row>79</xdr:row>
      <xdr:rowOff>19050</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4541500" y="134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139700</xdr:rowOff>
    </xdr:from>
    <xdr:to>
      <xdr:col>71</xdr:col>
      <xdr:colOff>177800</xdr:colOff>
      <xdr:row>78</xdr:row>
      <xdr:rowOff>139700</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a:off x="12814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88900</xdr:rowOff>
    </xdr:from>
    <xdr:to>
      <xdr:col>72</xdr:col>
      <xdr:colOff>38100</xdr:colOff>
      <xdr:row>77</xdr:row>
      <xdr:rowOff>19050</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3652500" y="1311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75</xdr:row>
      <xdr:rowOff>35577</xdr:rowOff>
    </xdr:from>
    <xdr:ext cx="313932"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3546333" y="128943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69</xdr:row>
      <xdr:rowOff>146050</xdr:rowOff>
    </xdr:from>
    <xdr:to>
      <xdr:col>67</xdr:col>
      <xdr:colOff>101600</xdr:colOff>
      <xdr:row>70</xdr:row>
      <xdr:rowOff>76200</xdr:rowOff>
    </xdr:to>
    <xdr:sp macro="" textlink="">
      <xdr:nvSpPr>
        <xdr:cNvPr id="648" name="フローチャート: 判断 647">
          <a:extLst>
            <a:ext uri="{FF2B5EF4-FFF2-40B4-BE49-F238E27FC236}">
              <a16:creationId xmlns:a16="http://schemas.microsoft.com/office/drawing/2014/main" id="{00000000-0008-0000-0700-000088020000}"/>
            </a:ext>
          </a:extLst>
        </xdr:cNvPr>
        <xdr:cNvSpPr/>
      </xdr:nvSpPr>
      <xdr:spPr>
        <a:xfrm>
          <a:off x="12763500" y="1197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68</xdr:row>
      <xdr:rowOff>92727</xdr:rowOff>
    </xdr:from>
    <xdr:ext cx="313932"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657333" y="117513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124477</xdr:rowOff>
    </xdr:from>
    <xdr:ext cx="249299" cy="259045"/>
    <xdr:sp macro="" textlink="">
      <xdr:nvSpPr>
        <xdr:cNvPr id="656" name="災害復旧費該当値テキスト">
          <a:extLst>
            <a:ext uri="{FF2B5EF4-FFF2-40B4-BE49-F238E27FC236}">
              <a16:creationId xmlns:a16="http://schemas.microsoft.com/office/drawing/2014/main" id="{00000000-0008-0000-0700-000090020000}"/>
            </a:ext>
          </a:extLst>
        </xdr:cNvPr>
        <xdr:cNvSpPr txBox="1"/>
      </xdr:nvSpPr>
      <xdr:spPr>
        <a:xfrm>
          <a:off x="16370300" y="13326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77</xdr:row>
      <xdr:rowOff>35577</xdr:rowOff>
    </xdr:from>
    <xdr:ext cx="249299"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5356650" y="13237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77</xdr:row>
      <xdr:rowOff>35577</xdr:rowOff>
    </xdr:from>
    <xdr:ext cx="249299"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4467650" y="13237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10177</xdr:rowOff>
    </xdr:from>
    <xdr:ext cx="249299"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3578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88900</xdr:rowOff>
    </xdr:from>
    <xdr:to>
      <xdr:col>67</xdr:col>
      <xdr:colOff>101600</xdr:colOff>
      <xdr:row>79</xdr:row>
      <xdr:rowOff>19050</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10177</xdr:rowOff>
    </xdr:from>
    <xdr:ext cx="249299"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2689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96</xdr:row>
      <xdr:rowOff>35577</xdr:rowOff>
    </xdr:from>
    <xdr:ext cx="46717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78821" y="1649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7" name="公債費グラフ枠">
          <a:extLst>
            <a:ext uri="{FF2B5EF4-FFF2-40B4-BE49-F238E27FC236}">
              <a16:creationId xmlns:a16="http://schemas.microsoft.com/office/drawing/2014/main" id="{00000000-0008-0000-0700-0000A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87807</xdr:rowOff>
    </xdr:from>
    <xdr:to>
      <xdr:col>85</xdr:col>
      <xdr:colOff>126364</xdr:colOff>
      <xdr:row>99</xdr:row>
      <xdr:rowOff>44298</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6317595" y="15518307"/>
          <a:ext cx="1269" cy="14995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48125</xdr:rowOff>
    </xdr:from>
    <xdr:ext cx="249299" cy="259045"/>
    <xdr:sp macro="" textlink="">
      <xdr:nvSpPr>
        <xdr:cNvPr id="689" name="公債費最小値テキスト">
          <a:extLst>
            <a:ext uri="{FF2B5EF4-FFF2-40B4-BE49-F238E27FC236}">
              <a16:creationId xmlns:a16="http://schemas.microsoft.com/office/drawing/2014/main" id="{00000000-0008-0000-0700-0000B1020000}"/>
            </a:ext>
          </a:extLst>
        </xdr:cNvPr>
        <xdr:cNvSpPr txBox="1"/>
      </xdr:nvSpPr>
      <xdr:spPr>
        <a:xfrm>
          <a:off x="16370300" y="1702167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44298</xdr:rowOff>
    </xdr:from>
    <xdr:to>
      <xdr:col>86</xdr:col>
      <xdr:colOff>25400</xdr:colOff>
      <xdr:row>99</xdr:row>
      <xdr:rowOff>44298</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6230600" y="17017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34484</xdr:rowOff>
    </xdr:from>
    <xdr:ext cx="534377" cy="259045"/>
    <xdr:sp macro="" textlink="">
      <xdr:nvSpPr>
        <xdr:cNvPr id="691" name="公債費最大値テキスト">
          <a:extLst>
            <a:ext uri="{FF2B5EF4-FFF2-40B4-BE49-F238E27FC236}">
              <a16:creationId xmlns:a16="http://schemas.microsoft.com/office/drawing/2014/main" id="{00000000-0008-0000-0700-0000B3020000}"/>
            </a:ext>
          </a:extLst>
        </xdr:cNvPr>
        <xdr:cNvSpPr txBox="1"/>
      </xdr:nvSpPr>
      <xdr:spPr>
        <a:xfrm>
          <a:off x="16370300" y="15293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19,681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87807</xdr:rowOff>
    </xdr:from>
    <xdr:to>
      <xdr:col>86</xdr:col>
      <xdr:colOff>25400</xdr:colOff>
      <xdr:row>90</xdr:row>
      <xdr:rowOff>87807</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6230600" y="15518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2845</xdr:rowOff>
    </xdr:from>
    <xdr:to>
      <xdr:col>85</xdr:col>
      <xdr:colOff>127000</xdr:colOff>
      <xdr:row>96</xdr:row>
      <xdr:rowOff>45974</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5481300" y="16462045"/>
          <a:ext cx="838200" cy="43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42105</xdr:rowOff>
    </xdr:from>
    <xdr:ext cx="469744" cy="259045"/>
    <xdr:sp macro="" textlink="">
      <xdr:nvSpPr>
        <xdr:cNvPr id="694" name="公債費平均値テキスト">
          <a:extLst>
            <a:ext uri="{FF2B5EF4-FFF2-40B4-BE49-F238E27FC236}">
              <a16:creationId xmlns:a16="http://schemas.microsoft.com/office/drawing/2014/main" id="{00000000-0008-0000-0700-0000B6020000}"/>
            </a:ext>
          </a:extLst>
        </xdr:cNvPr>
        <xdr:cNvSpPr txBox="1"/>
      </xdr:nvSpPr>
      <xdr:spPr>
        <a:xfrm>
          <a:off x="16370300" y="165013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63678</xdr:rowOff>
    </xdr:from>
    <xdr:to>
      <xdr:col>85</xdr:col>
      <xdr:colOff>177800</xdr:colOff>
      <xdr:row>96</xdr:row>
      <xdr:rowOff>165278</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6268700" y="16522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22200</xdr:rowOff>
    </xdr:from>
    <xdr:to>
      <xdr:col>81</xdr:col>
      <xdr:colOff>50800</xdr:colOff>
      <xdr:row>96</xdr:row>
      <xdr:rowOff>45974</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4592300" y="16481400"/>
          <a:ext cx="889000" cy="23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35789</xdr:rowOff>
    </xdr:from>
    <xdr:to>
      <xdr:col>81</xdr:col>
      <xdr:colOff>101600</xdr:colOff>
      <xdr:row>96</xdr:row>
      <xdr:rowOff>137389</xdr:rowOff>
    </xdr:to>
    <xdr:sp macro="" textlink="">
      <xdr:nvSpPr>
        <xdr:cNvPr id="697" name="フローチャート: 判断 696">
          <a:extLst>
            <a:ext uri="{FF2B5EF4-FFF2-40B4-BE49-F238E27FC236}">
              <a16:creationId xmlns:a16="http://schemas.microsoft.com/office/drawing/2014/main" id="{00000000-0008-0000-0700-0000B9020000}"/>
            </a:ext>
          </a:extLst>
        </xdr:cNvPr>
        <xdr:cNvSpPr/>
      </xdr:nvSpPr>
      <xdr:spPr>
        <a:xfrm>
          <a:off x="15430500" y="16494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96</xdr:row>
      <xdr:rowOff>128516</xdr:rowOff>
    </xdr:from>
    <xdr:ext cx="469744"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5246428" y="16587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22200</xdr:rowOff>
    </xdr:from>
    <xdr:to>
      <xdr:col>76</xdr:col>
      <xdr:colOff>114300</xdr:colOff>
      <xdr:row>96</xdr:row>
      <xdr:rowOff>23113</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flipV="1">
          <a:off x="13703300" y="16481400"/>
          <a:ext cx="889000" cy="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85928</xdr:rowOff>
    </xdr:from>
    <xdr:to>
      <xdr:col>76</xdr:col>
      <xdr:colOff>165100</xdr:colOff>
      <xdr:row>97</xdr:row>
      <xdr:rowOff>16078</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4541500" y="1654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97</xdr:row>
      <xdr:rowOff>7205</xdr:rowOff>
    </xdr:from>
    <xdr:ext cx="469744"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4357428" y="16637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3530</xdr:rowOff>
    </xdr:from>
    <xdr:to>
      <xdr:col>71</xdr:col>
      <xdr:colOff>177800</xdr:colOff>
      <xdr:row>96</xdr:row>
      <xdr:rowOff>23113</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a:off x="12814300" y="16462730"/>
          <a:ext cx="889000" cy="19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12700</xdr:rowOff>
    </xdr:from>
    <xdr:to>
      <xdr:col>72</xdr:col>
      <xdr:colOff>38100</xdr:colOff>
      <xdr:row>96</xdr:row>
      <xdr:rowOff>114300</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3652500" y="1647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96</xdr:row>
      <xdr:rowOff>105427</xdr:rowOff>
    </xdr:from>
    <xdr:ext cx="469744"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3468428" y="16564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43256</xdr:rowOff>
    </xdr:from>
    <xdr:to>
      <xdr:col>67</xdr:col>
      <xdr:colOff>101600</xdr:colOff>
      <xdr:row>96</xdr:row>
      <xdr:rowOff>144856</xdr:rowOff>
    </xdr:to>
    <xdr:sp macro="" textlink="">
      <xdr:nvSpPr>
        <xdr:cNvPr id="705" name="フローチャート: 判断 704">
          <a:extLst>
            <a:ext uri="{FF2B5EF4-FFF2-40B4-BE49-F238E27FC236}">
              <a16:creationId xmlns:a16="http://schemas.microsoft.com/office/drawing/2014/main" id="{00000000-0008-0000-0700-0000C1020000}"/>
            </a:ext>
          </a:extLst>
        </xdr:cNvPr>
        <xdr:cNvSpPr/>
      </xdr:nvSpPr>
      <xdr:spPr>
        <a:xfrm>
          <a:off x="12763500" y="16502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96</xdr:row>
      <xdr:rowOff>135983</xdr:rowOff>
    </xdr:from>
    <xdr:ext cx="469744"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2579428" y="165951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123495</xdr:rowOff>
    </xdr:from>
    <xdr:to>
      <xdr:col>85</xdr:col>
      <xdr:colOff>177800</xdr:colOff>
      <xdr:row>96</xdr:row>
      <xdr:rowOff>53645</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6268700" y="16411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146372</xdr:rowOff>
    </xdr:from>
    <xdr:ext cx="469744" cy="259045"/>
    <xdr:sp macro="" textlink="">
      <xdr:nvSpPr>
        <xdr:cNvPr id="713" name="公債費該当値テキスト">
          <a:extLst>
            <a:ext uri="{FF2B5EF4-FFF2-40B4-BE49-F238E27FC236}">
              <a16:creationId xmlns:a16="http://schemas.microsoft.com/office/drawing/2014/main" id="{00000000-0008-0000-0700-0000C9020000}"/>
            </a:ext>
          </a:extLst>
        </xdr:cNvPr>
        <xdr:cNvSpPr txBox="1"/>
      </xdr:nvSpPr>
      <xdr:spPr>
        <a:xfrm>
          <a:off x="16370300" y="162626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166624</xdr:rowOff>
    </xdr:from>
    <xdr:to>
      <xdr:col>81</xdr:col>
      <xdr:colOff>101600</xdr:colOff>
      <xdr:row>96</xdr:row>
      <xdr:rowOff>96774</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5430500" y="16454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94</xdr:row>
      <xdr:rowOff>113301</xdr:rowOff>
    </xdr:from>
    <xdr:ext cx="469744"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5246428" y="16229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142850</xdr:rowOff>
    </xdr:from>
    <xdr:to>
      <xdr:col>76</xdr:col>
      <xdr:colOff>165100</xdr:colOff>
      <xdr:row>96</xdr:row>
      <xdr:rowOff>73000</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4541500" y="1643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94</xdr:row>
      <xdr:rowOff>89527</xdr:rowOff>
    </xdr:from>
    <xdr:ext cx="469744"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4357428" y="16205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143763</xdr:rowOff>
    </xdr:from>
    <xdr:to>
      <xdr:col>72</xdr:col>
      <xdr:colOff>38100</xdr:colOff>
      <xdr:row>96</xdr:row>
      <xdr:rowOff>73913</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3652500" y="16431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94</xdr:row>
      <xdr:rowOff>90440</xdr:rowOff>
    </xdr:from>
    <xdr:ext cx="469744"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3468428" y="162067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124180</xdr:rowOff>
    </xdr:from>
    <xdr:to>
      <xdr:col>67</xdr:col>
      <xdr:colOff>101600</xdr:colOff>
      <xdr:row>96</xdr:row>
      <xdr:rowOff>54330</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2763500" y="1641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94</xdr:row>
      <xdr:rowOff>70857</xdr:rowOff>
    </xdr:from>
    <xdr:ext cx="469744"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2579428" y="16187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35</xdr:row>
      <xdr:rowOff>54627</xdr:rowOff>
    </xdr:from>
    <xdr:ext cx="312906"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975094" y="6055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32</xdr:row>
      <xdr:rowOff>111777</xdr:rowOff>
    </xdr:from>
    <xdr:ext cx="312906"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975094" y="5598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29</xdr:row>
      <xdr:rowOff>168927</xdr:rowOff>
    </xdr:from>
    <xdr:ext cx="312906"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975094" y="5140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27</xdr:row>
      <xdr:rowOff>54627</xdr:rowOff>
    </xdr:from>
    <xdr:ext cx="312906"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975094" y="4683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2" name="諸支出金グラフ枠">
          <a:extLst>
            <a:ext uri="{FF2B5EF4-FFF2-40B4-BE49-F238E27FC236}">
              <a16:creationId xmlns:a16="http://schemas.microsoft.com/office/drawing/2014/main" id="{00000000-0008-0000-0700-0000E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33</xdr:row>
      <xdr:rowOff>151130</xdr:rowOff>
    </xdr:from>
    <xdr:to>
      <xdr:col>116</xdr:col>
      <xdr:colOff>62864</xdr:colOff>
      <xdr:row>38</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flipV="1">
          <a:off x="22159595" y="5808980"/>
          <a:ext cx="1269" cy="845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148607</xdr:rowOff>
    </xdr:from>
    <xdr:ext cx="249299" cy="259045"/>
    <xdr:sp macro="" textlink="">
      <xdr:nvSpPr>
        <xdr:cNvPr id="744" name="諸支出金最小値テキスト">
          <a:extLst>
            <a:ext uri="{FF2B5EF4-FFF2-40B4-BE49-F238E27FC236}">
              <a16:creationId xmlns:a16="http://schemas.microsoft.com/office/drawing/2014/main" id="{00000000-0008-0000-0700-0000E8020000}"/>
            </a:ext>
          </a:extLst>
        </xdr:cNvPr>
        <xdr:cNvSpPr txBox="1"/>
      </xdr:nvSpPr>
      <xdr:spPr>
        <a:xfrm>
          <a:off x="22212300" y="66637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32</xdr:row>
      <xdr:rowOff>97807</xdr:rowOff>
    </xdr:from>
    <xdr:ext cx="313932" cy="259045"/>
    <xdr:sp macro="" textlink="">
      <xdr:nvSpPr>
        <xdr:cNvPr id="746" name="諸支出金最大値テキスト">
          <a:extLst>
            <a:ext uri="{FF2B5EF4-FFF2-40B4-BE49-F238E27FC236}">
              <a16:creationId xmlns:a16="http://schemas.microsoft.com/office/drawing/2014/main" id="{00000000-0008-0000-0700-0000EA020000}"/>
            </a:ext>
          </a:extLst>
        </xdr:cNvPr>
        <xdr:cNvSpPr txBox="1"/>
      </xdr:nvSpPr>
      <xdr:spPr>
        <a:xfrm>
          <a:off x="22212300" y="55842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33</xdr:row>
      <xdr:rowOff>151130</xdr:rowOff>
    </xdr:from>
    <xdr:to>
      <xdr:col>116</xdr:col>
      <xdr:colOff>152400</xdr:colOff>
      <xdr:row>33</xdr:row>
      <xdr:rowOff>151130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22072600" y="5808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66057</xdr:rowOff>
    </xdr:from>
    <xdr:ext cx="249299" cy="259045"/>
    <xdr:sp macro="" textlink="">
      <xdr:nvSpPr>
        <xdr:cNvPr id="749" name="諸支出金平均値テキスト">
          <a:extLst>
            <a:ext uri="{FF2B5EF4-FFF2-40B4-BE49-F238E27FC236}">
              <a16:creationId xmlns:a16="http://schemas.microsoft.com/office/drawing/2014/main" id="{00000000-0008-0000-0700-0000ED020000}"/>
            </a:ext>
          </a:extLst>
        </xdr:cNvPr>
        <xdr:cNvSpPr txBox="1"/>
      </xdr:nvSpPr>
      <xdr:spPr>
        <a:xfrm>
          <a:off x="22212300" y="640970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43180</xdr:rowOff>
    </xdr:from>
    <xdr:to>
      <xdr:col>116</xdr:col>
      <xdr:colOff>114300</xdr:colOff>
      <xdr:row>38</xdr:row>
      <xdr:rowOff>144780</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2110700" y="655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8890</xdr:rowOff>
    </xdr:from>
    <xdr:to>
      <xdr:col>112</xdr:col>
      <xdr:colOff>38100</xdr:colOff>
      <xdr:row>37</xdr:row>
      <xdr:rowOff>110490</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21272500" y="635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35</xdr:row>
      <xdr:rowOff>127017</xdr:rowOff>
    </xdr:from>
    <xdr:ext cx="313932"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21166333" y="61277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32</xdr:row>
      <xdr:rowOff>134620</xdr:rowOff>
    </xdr:from>
    <xdr:to>
      <xdr:col>107</xdr:col>
      <xdr:colOff>101600</xdr:colOff>
      <xdr:row>33</xdr:row>
      <xdr:rowOff>64770</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20383500" y="562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31</xdr:row>
      <xdr:rowOff>81297</xdr:rowOff>
    </xdr:from>
    <xdr:ext cx="313932"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0277333" y="53962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30</xdr:row>
      <xdr:rowOff>88900</xdr:rowOff>
    </xdr:from>
    <xdr:to>
      <xdr:col>102</xdr:col>
      <xdr:colOff>165100</xdr:colOff>
      <xdr:row>31</xdr:row>
      <xdr:rowOff>19050</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9494500" y="523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29</xdr:row>
      <xdr:rowOff>35577</xdr:rowOff>
    </xdr:from>
    <xdr:ext cx="313932"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9388333" y="50076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0" name="フローチャート: 判断 759">
          <a:extLst>
            <a:ext uri="{FF2B5EF4-FFF2-40B4-BE49-F238E27FC236}">
              <a16:creationId xmlns:a16="http://schemas.microsoft.com/office/drawing/2014/main" id="{00000000-0008-0000-0700-0000F8020000}"/>
            </a:ext>
          </a:extLst>
        </xdr:cNvPr>
        <xdr:cNvSpPr/>
      </xdr:nvSpPr>
      <xdr:spPr>
        <a:xfrm>
          <a:off x="18605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21607</xdr:rowOff>
    </xdr:from>
    <xdr:ext cx="249299" cy="259045"/>
    <xdr:sp macro="" textlink="">
      <xdr:nvSpPr>
        <xdr:cNvPr id="768" name="諸支出金該当値テキスト">
          <a:extLst>
            <a:ext uri="{FF2B5EF4-FFF2-40B4-BE49-F238E27FC236}">
              <a16:creationId xmlns:a16="http://schemas.microsoft.com/office/drawing/2014/main" id="{00000000-0008-0000-0700-000000030000}"/>
            </a:ext>
          </a:extLst>
        </xdr:cNvPr>
        <xdr:cNvSpPr txBox="1"/>
      </xdr:nvSpPr>
      <xdr:spPr>
        <a:xfrm>
          <a:off x="22212300" y="65367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37</xdr:row>
      <xdr:rowOff>35577</xdr:rowOff>
    </xdr:from>
    <xdr:ext cx="249299"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8531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0" name="テキスト ボックス 789">
          <a:extLst>
            <a:ext uri="{FF2B5EF4-FFF2-40B4-BE49-F238E27FC236}">
              <a16:creationId xmlns:a16="http://schemas.microsoft.com/office/drawing/2014/main" id="{00000000-0008-0000-0700-000016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1" name="前年度繰上充用金グラフ枠">
          <a:extLst>
            <a:ext uri="{FF2B5EF4-FFF2-40B4-BE49-F238E27FC236}">
              <a16:creationId xmlns:a16="http://schemas.microsoft.com/office/drawing/2014/main" id="{00000000-0008-0000-0700-000017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3" name="前年度繰上充用金最小値テキスト">
          <a:extLst>
            <a:ext uri="{FF2B5EF4-FFF2-40B4-BE49-F238E27FC236}">
              <a16:creationId xmlns:a16="http://schemas.microsoft.com/office/drawing/2014/main" id="{00000000-0008-0000-0700-000019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5" name="前年度繰上充用金最大値テキスト">
          <a:extLst>
            <a:ext uri="{FF2B5EF4-FFF2-40B4-BE49-F238E27FC236}">
              <a16:creationId xmlns:a16="http://schemas.microsoft.com/office/drawing/2014/main" id="{00000000-0008-0000-0700-00001B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8" name="前年度繰上充用金平均値テキスト">
          <a:extLst>
            <a:ext uri="{FF2B5EF4-FFF2-40B4-BE49-F238E27FC236}">
              <a16:creationId xmlns:a16="http://schemas.microsoft.com/office/drawing/2014/main" id="{00000000-0008-0000-0700-00001E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9" name="フローチャート: 判断 808">
          <a:extLst>
            <a:ext uri="{FF2B5EF4-FFF2-40B4-BE49-F238E27FC236}">
              <a16:creationId xmlns:a16="http://schemas.microsoft.com/office/drawing/2014/main" id="{00000000-0008-0000-0700-000029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7" name="前年度繰上充用金該当値テキスト">
          <a:extLst>
            <a:ext uri="{FF2B5EF4-FFF2-40B4-BE49-F238E27FC236}">
              <a16:creationId xmlns:a16="http://schemas.microsoft.com/office/drawing/2014/main" id="{00000000-0008-0000-0700-000031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6" name="正方形/長方形 825">
          <a:extLst>
            <a:ext uri="{FF2B5EF4-FFF2-40B4-BE49-F238E27FC236}">
              <a16:creationId xmlns:a16="http://schemas.microsoft.com/office/drawing/2014/main" id="{00000000-0008-0000-0700-00003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7" name="正方形/長方形 826">
          <a:extLst>
            <a:ext uri="{FF2B5EF4-FFF2-40B4-BE49-F238E27FC236}">
              <a16:creationId xmlns:a16="http://schemas.microsoft.com/office/drawing/2014/main" id="{00000000-0008-0000-0700-00003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目的別歳出決算は、民生費が住民一人当たり</a:t>
          </a:r>
          <a:r>
            <a:rPr kumimoji="1" lang="ja-JP" altLang="en-US" sz="1300">
              <a:solidFill>
                <a:schemeClr val="dk1"/>
              </a:solidFill>
              <a:effectLst/>
              <a:latin typeface="+mn-lt"/>
              <a:ea typeface="+mn-ea"/>
              <a:cs typeface="+mn-cs"/>
            </a:rPr>
            <a:t>２９０，６１９</a:t>
          </a:r>
          <a:r>
            <a:rPr kumimoji="1" lang="ja-JP" altLang="ja-JP" sz="1300">
              <a:solidFill>
                <a:schemeClr val="dk1"/>
              </a:solidFill>
              <a:effectLst/>
              <a:latin typeface="+mn-lt"/>
              <a:ea typeface="+mn-ea"/>
              <a:cs typeface="+mn-cs"/>
            </a:rPr>
            <a:t>円となっており、２３区の平均値と比較すると一人当たりのコストが高い状況となっている。これは、生活保護の被保護者数が人口に</a:t>
          </a:r>
          <a:r>
            <a:rPr kumimoji="1" lang="ja-JP" altLang="en-US" sz="1300">
              <a:solidFill>
                <a:schemeClr val="dk1"/>
              </a:solidFill>
              <a:effectLst/>
              <a:latin typeface="+mn-lt"/>
              <a:ea typeface="+mn-ea"/>
              <a:cs typeface="+mn-cs"/>
            </a:rPr>
            <a:t>比較</a:t>
          </a:r>
          <a:r>
            <a:rPr kumimoji="1" lang="ja-JP" altLang="ja-JP" sz="1300">
              <a:solidFill>
                <a:schemeClr val="dk1"/>
              </a:solidFill>
              <a:effectLst/>
              <a:latin typeface="+mn-lt"/>
              <a:ea typeface="+mn-ea"/>
              <a:cs typeface="+mn-cs"/>
            </a:rPr>
            <a:t>して特に多いためである。</a:t>
          </a:r>
          <a:endParaRPr lang="ja-JP" altLang="ja-JP" sz="1300">
            <a:effectLst/>
          </a:endParaRPr>
        </a:p>
        <a:p>
          <a:r>
            <a:rPr kumimoji="1" lang="ja-JP" altLang="ja-JP" sz="1300">
              <a:solidFill>
                <a:schemeClr val="dk1"/>
              </a:solidFill>
              <a:effectLst/>
              <a:latin typeface="+mn-lt"/>
              <a:ea typeface="+mn-ea"/>
              <a:cs typeface="+mn-cs"/>
            </a:rPr>
            <a:t>　また、商工費が住民一人当たり２１，</a:t>
          </a:r>
          <a:r>
            <a:rPr kumimoji="1" lang="ja-JP" altLang="en-US" sz="1300">
              <a:solidFill>
                <a:schemeClr val="dk1"/>
              </a:solidFill>
              <a:effectLst/>
              <a:latin typeface="+mn-lt"/>
              <a:ea typeface="+mn-ea"/>
              <a:cs typeface="+mn-cs"/>
            </a:rPr>
            <a:t>７９３</a:t>
          </a:r>
          <a:r>
            <a:rPr kumimoji="1" lang="ja-JP" altLang="ja-JP" sz="1300">
              <a:solidFill>
                <a:schemeClr val="dk1"/>
              </a:solidFill>
              <a:effectLst/>
              <a:latin typeface="+mn-lt"/>
              <a:ea typeface="+mn-ea"/>
              <a:cs typeface="+mn-cs"/>
            </a:rPr>
            <a:t>円となっており、前年度と比較すると</a:t>
          </a:r>
          <a:r>
            <a:rPr kumimoji="1" lang="ja-JP" altLang="en-US" sz="1300">
              <a:solidFill>
                <a:schemeClr val="dk1"/>
              </a:solidFill>
              <a:effectLst/>
              <a:latin typeface="+mn-lt"/>
              <a:ea typeface="+mn-ea"/>
              <a:cs typeface="+mn-cs"/>
            </a:rPr>
            <a:t>ほぼ横ばいとなっているが</a:t>
          </a:r>
          <a:r>
            <a:rPr kumimoji="1" lang="ja-JP" altLang="ja-JP" sz="1300">
              <a:solidFill>
                <a:schemeClr val="dk1"/>
              </a:solidFill>
              <a:effectLst/>
              <a:latin typeface="+mn-lt"/>
              <a:ea typeface="+mn-ea"/>
              <a:cs typeface="+mn-cs"/>
            </a:rPr>
            <a:t>、２３区の平均値と比較すると一人当たりのコストが依然として大幅に高い状況となっている。</a:t>
          </a:r>
          <a:endParaRPr lang="ja-JP" altLang="ja-JP" sz="1300">
            <a:effectLst/>
          </a:endParaRPr>
        </a:p>
        <a:p>
          <a:r>
            <a:rPr kumimoji="1" lang="ja-JP" altLang="ja-JP" sz="1300">
              <a:solidFill>
                <a:schemeClr val="dk1"/>
              </a:solidFill>
              <a:effectLst/>
              <a:latin typeface="+mn-lt"/>
              <a:ea typeface="+mn-ea"/>
              <a:cs typeface="+mn-cs"/>
            </a:rPr>
            <a:t>　要因として、中小企業者等への支援などの産業振興や浅草や上野といった地域資源を活用した観光振興などが挙げられる。</a:t>
          </a:r>
          <a:endParaRPr lang="ja-JP" altLang="ja-JP" sz="13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東京都台東区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令和</a:t>
          </a:r>
          <a:r>
            <a:rPr kumimoji="1" lang="ja-JP" altLang="en-US" sz="1300">
              <a:solidFill>
                <a:schemeClr val="dk1"/>
              </a:solidFill>
              <a:effectLst/>
              <a:latin typeface="+mn-lt"/>
              <a:ea typeface="+mn-ea"/>
              <a:cs typeface="+mn-cs"/>
            </a:rPr>
            <a:t>６</a:t>
          </a:r>
          <a:r>
            <a:rPr kumimoji="1" lang="ja-JP" altLang="ja-JP" sz="1300">
              <a:solidFill>
                <a:schemeClr val="dk1"/>
              </a:solidFill>
              <a:effectLst/>
              <a:latin typeface="+mn-lt"/>
              <a:ea typeface="+mn-ea"/>
              <a:cs typeface="+mn-cs"/>
            </a:rPr>
            <a:t>年度の標準財政規模に対する財政調整基金残高の割合は、前年度と比較して</a:t>
          </a:r>
          <a:r>
            <a:rPr kumimoji="1" lang="ja-JP" altLang="en-US" sz="1300">
              <a:solidFill>
                <a:schemeClr val="dk1"/>
              </a:solidFill>
              <a:effectLst/>
              <a:latin typeface="+mn-lt"/>
              <a:ea typeface="+mn-ea"/>
              <a:cs typeface="+mn-cs"/>
            </a:rPr>
            <a:t>１．２７</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低下</a:t>
          </a:r>
          <a:r>
            <a:rPr kumimoji="1" lang="ja-JP" altLang="ja-JP" sz="1300">
              <a:solidFill>
                <a:schemeClr val="dk1"/>
              </a:solidFill>
              <a:effectLst/>
              <a:latin typeface="+mn-lt"/>
              <a:ea typeface="+mn-ea"/>
              <a:cs typeface="+mn-cs"/>
            </a:rPr>
            <a:t>している。これは、標準財政規模の</a:t>
          </a:r>
          <a:r>
            <a:rPr kumimoji="1" lang="ja-JP" altLang="en-US" sz="1300">
              <a:solidFill>
                <a:schemeClr val="dk1"/>
              </a:solidFill>
              <a:effectLst/>
              <a:latin typeface="+mn-lt"/>
              <a:ea typeface="+mn-ea"/>
              <a:cs typeface="+mn-cs"/>
            </a:rPr>
            <a:t>５</a:t>
          </a:r>
          <a:r>
            <a:rPr kumimoji="1" lang="ja-JP" altLang="ja-JP" sz="1300">
              <a:solidFill>
                <a:schemeClr val="dk1"/>
              </a:solidFill>
              <a:effectLst/>
              <a:latin typeface="+mn-lt"/>
              <a:ea typeface="+mn-ea"/>
              <a:cs typeface="+mn-cs"/>
            </a:rPr>
            <a:t>．９</a:t>
          </a:r>
          <a:r>
            <a:rPr kumimoji="1" lang="ja-JP" altLang="en-US" sz="1300">
              <a:solidFill>
                <a:schemeClr val="dk1"/>
              </a:solidFill>
              <a:effectLst/>
              <a:latin typeface="+mn-lt"/>
              <a:ea typeface="+mn-ea"/>
              <a:cs typeface="+mn-cs"/>
            </a:rPr>
            <a:t>８</a:t>
          </a:r>
          <a:r>
            <a:rPr kumimoji="1" lang="ja-JP" altLang="ja-JP" sz="1300">
              <a:solidFill>
                <a:schemeClr val="dk1"/>
              </a:solidFill>
              <a:effectLst/>
              <a:latin typeface="+mn-lt"/>
              <a:ea typeface="+mn-ea"/>
              <a:cs typeface="+mn-cs"/>
            </a:rPr>
            <a:t>％増に対し、財政調整基金残高が</a:t>
          </a:r>
          <a:r>
            <a:rPr kumimoji="1" lang="ja-JP" altLang="en-US" sz="1300">
              <a:solidFill>
                <a:schemeClr val="dk1"/>
              </a:solidFill>
              <a:effectLst/>
              <a:latin typeface="+mn-lt"/>
              <a:ea typeface="+mn-ea"/>
              <a:cs typeface="+mn-cs"/>
            </a:rPr>
            <a:t>０</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７</a:t>
          </a:r>
          <a:r>
            <a:rPr kumimoji="1" lang="ja-JP" altLang="ja-JP" sz="1300">
              <a:solidFill>
                <a:schemeClr val="dk1"/>
              </a:solidFill>
              <a:effectLst/>
              <a:latin typeface="+mn-lt"/>
              <a:ea typeface="+mn-ea"/>
              <a:cs typeface="+mn-cs"/>
            </a:rPr>
            <a:t>％増となったため、割合が</a:t>
          </a:r>
          <a:r>
            <a:rPr kumimoji="1" lang="ja-JP" altLang="en-US" sz="1300">
              <a:solidFill>
                <a:schemeClr val="dk1"/>
              </a:solidFill>
              <a:effectLst/>
              <a:latin typeface="+mn-lt"/>
              <a:ea typeface="+mn-ea"/>
              <a:cs typeface="+mn-cs"/>
            </a:rPr>
            <a:t>低下</a:t>
          </a:r>
          <a:r>
            <a:rPr kumimoji="1" lang="ja-JP" altLang="ja-JP" sz="1300">
              <a:solidFill>
                <a:schemeClr val="dk1"/>
              </a:solidFill>
              <a:effectLst/>
              <a:latin typeface="+mn-lt"/>
              <a:ea typeface="+mn-ea"/>
              <a:cs typeface="+mn-cs"/>
            </a:rPr>
            <a:t>したものである。</a:t>
          </a:r>
          <a:endParaRPr lang="ja-JP" altLang="ja-JP" sz="1300">
            <a:effectLst/>
          </a:endParaRPr>
        </a:p>
        <a:p>
          <a:r>
            <a:rPr kumimoji="1" lang="ja-JP" altLang="ja-JP" sz="1300">
              <a:solidFill>
                <a:schemeClr val="dk1"/>
              </a:solidFill>
              <a:effectLst/>
              <a:latin typeface="+mn-lt"/>
              <a:ea typeface="+mn-ea"/>
              <a:cs typeface="+mn-cs"/>
            </a:rPr>
            <a:t>　標準財政規模に対する実質収支額の割合は、前年度と比較して１</a:t>
          </a:r>
          <a:r>
            <a:rPr kumimoji="1" lang="ja-JP" altLang="en-US" sz="1300">
              <a:solidFill>
                <a:schemeClr val="dk1"/>
              </a:solidFill>
              <a:effectLst/>
              <a:latin typeface="+mn-lt"/>
              <a:ea typeface="+mn-ea"/>
              <a:cs typeface="+mn-cs"/>
            </a:rPr>
            <a:t>．１７</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上昇</a:t>
          </a:r>
          <a:r>
            <a:rPr kumimoji="1" lang="ja-JP" altLang="ja-JP" sz="1300">
              <a:solidFill>
                <a:schemeClr val="dk1"/>
              </a:solidFill>
              <a:effectLst/>
              <a:latin typeface="+mn-lt"/>
              <a:ea typeface="+mn-ea"/>
              <a:cs typeface="+mn-cs"/>
            </a:rPr>
            <a:t>している。実質収支額が</a:t>
          </a:r>
          <a:r>
            <a:rPr kumimoji="1" lang="ja-JP" altLang="en-US" sz="1300">
              <a:solidFill>
                <a:schemeClr val="dk1"/>
              </a:solidFill>
              <a:effectLst/>
              <a:latin typeface="+mn-lt"/>
              <a:ea typeface="+mn-ea"/>
              <a:cs typeface="+mn-cs"/>
            </a:rPr>
            <a:t>１６．６％増</a:t>
          </a:r>
          <a:r>
            <a:rPr kumimoji="1" lang="ja-JP" altLang="ja-JP" sz="1300">
              <a:solidFill>
                <a:schemeClr val="dk1"/>
              </a:solidFill>
              <a:effectLst/>
              <a:latin typeface="+mn-lt"/>
              <a:ea typeface="+mn-ea"/>
              <a:cs typeface="+mn-cs"/>
            </a:rPr>
            <a:t>となったためである。</a:t>
          </a:r>
          <a:endParaRPr lang="ja-JP" altLang="ja-JP" sz="13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東京都台東区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令和</a:t>
          </a:r>
          <a:r>
            <a:rPr kumimoji="1" lang="ja-JP" altLang="en-US" sz="1300">
              <a:solidFill>
                <a:schemeClr val="dk1"/>
              </a:solidFill>
              <a:effectLst/>
              <a:latin typeface="+mn-lt"/>
              <a:ea typeface="+mn-ea"/>
              <a:cs typeface="+mn-cs"/>
            </a:rPr>
            <a:t>６</a:t>
          </a:r>
          <a:r>
            <a:rPr kumimoji="1" lang="ja-JP" altLang="ja-JP" sz="1300">
              <a:solidFill>
                <a:schemeClr val="dk1"/>
              </a:solidFill>
              <a:effectLst/>
              <a:latin typeface="+mn-lt"/>
              <a:ea typeface="+mn-ea"/>
              <a:cs typeface="+mn-cs"/>
            </a:rPr>
            <a:t>年度標準財政規模に対する一般会計の実質赤字の割合は、前年度と比較し１．</a:t>
          </a:r>
          <a:r>
            <a:rPr kumimoji="1" lang="ja-JP" altLang="en-US" sz="1300">
              <a:solidFill>
                <a:schemeClr val="dk1"/>
              </a:solidFill>
              <a:effectLst/>
              <a:latin typeface="+mn-lt"/>
              <a:ea typeface="+mn-ea"/>
              <a:cs typeface="+mn-cs"/>
            </a:rPr>
            <a:t>１８</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上昇</a:t>
          </a:r>
          <a:r>
            <a:rPr kumimoji="1" lang="ja-JP" altLang="ja-JP" sz="1300">
              <a:solidFill>
                <a:schemeClr val="dk1"/>
              </a:solidFill>
              <a:effectLst/>
              <a:latin typeface="+mn-lt"/>
              <a:ea typeface="+mn-ea"/>
              <a:cs typeface="+mn-cs"/>
            </a:rPr>
            <a:t>している。これは、実質収支額が</a:t>
          </a:r>
          <a:r>
            <a:rPr kumimoji="1" lang="ja-JP" altLang="en-US" sz="1300">
              <a:solidFill>
                <a:schemeClr val="dk1"/>
              </a:solidFill>
              <a:effectLst/>
              <a:latin typeface="+mn-lt"/>
              <a:ea typeface="+mn-ea"/>
              <a:cs typeface="+mn-cs"/>
            </a:rPr>
            <a:t>１６．６</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増</a:t>
          </a:r>
          <a:r>
            <a:rPr kumimoji="1" lang="ja-JP" altLang="ja-JP" sz="1300">
              <a:solidFill>
                <a:schemeClr val="dk1"/>
              </a:solidFill>
              <a:effectLst/>
              <a:latin typeface="+mn-lt"/>
              <a:ea typeface="+mn-ea"/>
              <a:cs typeface="+mn-cs"/>
            </a:rPr>
            <a:t>となったためである。</a:t>
          </a:r>
          <a:endParaRPr lang="ja-JP" altLang="ja-JP" sz="1300">
            <a:effectLst/>
          </a:endParaRPr>
        </a:p>
        <a:p>
          <a:r>
            <a:rPr kumimoji="1" lang="ja-JP" altLang="ja-JP" sz="1300">
              <a:solidFill>
                <a:schemeClr val="dk1"/>
              </a:solidFill>
              <a:effectLst/>
              <a:latin typeface="+mn-lt"/>
              <a:ea typeface="+mn-ea"/>
              <a:cs typeface="+mn-cs"/>
            </a:rPr>
            <a:t>　標準財政規模に対する</a:t>
          </a:r>
          <a:r>
            <a:rPr kumimoji="1" lang="ja-JP" altLang="ja-JP" sz="1300" b="0" i="0" baseline="0">
              <a:solidFill>
                <a:schemeClr val="dk1"/>
              </a:solidFill>
              <a:effectLst/>
              <a:latin typeface="+mn-lt"/>
              <a:ea typeface="+mn-ea"/>
              <a:cs typeface="+mn-cs"/>
            </a:rPr>
            <a:t>国民健康保険事業会計</a:t>
          </a:r>
          <a:r>
            <a:rPr kumimoji="1" lang="ja-JP" altLang="ja-JP" sz="1300">
              <a:solidFill>
                <a:schemeClr val="dk1"/>
              </a:solidFill>
              <a:effectLst/>
              <a:latin typeface="+mn-lt"/>
              <a:ea typeface="+mn-ea"/>
              <a:cs typeface="+mn-cs"/>
            </a:rPr>
            <a:t>の実質赤字の割合は、前年度と比較し０．</a:t>
          </a:r>
          <a:r>
            <a:rPr kumimoji="1" lang="ja-JP" altLang="en-US" sz="1300">
              <a:solidFill>
                <a:schemeClr val="dk1"/>
              </a:solidFill>
              <a:effectLst/>
              <a:latin typeface="+mn-lt"/>
              <a:ea typeface="+mn-ea"/>
              <a:cs typeface="+mn-cs"/>
            </a:rPr>
            <a:t>６</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上昇</a:t>
          </a:r>
          <a:r>
            <a:rPr kumimoji="1" lang="ja-JP" altLang="ja-JP" sz="1300">
              <a:solidFill>
                <a:schemeClr val="dk1"/>
              </a:solidFill>
              <a:effectLst/>
              <a:latin typeface="+mn-lt"/>
              <a:ea typeface="+mn-ea"/>
              <a:cs typeface="+mn-cs"/>
            </a:rPr>
            <a:t>、介護保険会計の実質赤字の割合は０．</a:t>
          </a:r>
          <a:r>
            <a:rPr kumimoji="1" lang="ja-JP" altLang="en-US" sz="1300">
              <a:solidFill>
                <a:schemeClr val="dk1"/>
              </a:solidFill>
              <a:effectLst/>
              <a:latin typeface="+mn-lt"/>
              <a:ea typeface="+mn-ea"/>
              <a:cs typeface="+mn-cs"/>
            </a:rPr>
            <a:t>５</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上昇</a:t>
          </a:r>
          <a:r>
            <a:rPr kumimoji="1" lang="ja-JP" altLang="ja-JP" sz="1300">
              <a:solidFill>
                <a:schemeClr val="dk1"/>
              </a:solidFill>
              <a:effectLst/>
              <a:latin typeface="+mn-lt"/>
              <a:ea typeface="+mn-ea"/>
              <a:cs typeface="+mn-cs"/>
            </a:rPr>
            <a:t>、後期高齢者医療会計の実質赤字の割合は０．</a:t>
          </a:r>
          <a:r>
            <a:rPr kumimoji="1" lang="ja-JP" altLang="en-US" sz="1300">
              <a:solidFill>
                <a:schemeClr val="dk1"/>
              </a:solidFill>
              <a:effectLst/>
              <a:latin typeface="+mn-lt"/>
              <a:ea typeface="+mn-ea"/>
              <a:cs typeface="+mn-cs"/>
            </a:rPr>
            <a:t>１７</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低下</a:t>
          </a:r>
          <a:r>
            <a:rPr kumimoji="1" lang="ja-JP" altLang="ja-JP" sz="1300">
              <a:solidFill>
                <a:schemeClr val="dk1"/>
              </a:solidFill>
              <a:effectLst/>
              <a:latin typeface="+mn-lt"/>
              <a:ea typeface="+mn-ea"/>
              <a:cs typeface="+mn-cs"/>
            </a:rPr>
            <a:t>となっている。</a:t>
          </a:r>
          <a:endParaRPr lang="ja-JP" altLang="ja-JP" sz="13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a:extLst>
            <a:ext uri="{FF2B5EF4-FFF2-40B4-BE49-F238E27FC236}">
              <a16:creationId xmlns:a16="http://schemas.microsoft.com/office/drawing/2014/main" id="{00000000-0008-0000-0900-000012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a:extLst>
            <a:ext uri="{FF2B5EF4-FFF2-40B4-BE49-F238E27FC236}">
              <a16:creationId xmlns:a16="http://schemas.microsoft.com/office/drawing/2014/main" id="{00000000-0008-0000-0900-000013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76" zoomScaleNormal="76" workbookViewId="0"/>
  </sheetViews>
  <sheetFormatPr defaultColWidth="0" defaultRowHeight="10.8" zeroHeight="1" x14ac:dyDescent="0.2"/>
  <cols>
    <col min="1" max="11" width="2.109375" style="168" customWidth="1"/>
    <col min="12" max="12" width="2.21875" style="168" customWidth="1"/>
    <col min="13" max="17" width="2.33203125" style="168" customWidth="1"/>
    <col min="18" max="119" width="2.109375" style="168" customWidth="1"/>
    <col min="120" max="16384" width="0" style="168" hidden="1"/>
  </cols>
  <sheetData>
    <row r="1" spans="1:119" ht="33" customHeight="1" x14ac:dyDescent="0.2">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 thickBot="1" x14ac:dyDescent="0.25">
      <c r="B2" s="170" t="s">
        <v>77</v>
      </c>
      <c r="C2" s="170"/>
      <c r="D2" s="171"/>
    </row>
    <row r="3" spans="1:119" ht="18.75" customHeight="1" thickBot="1" x14ac:dyDescent="0.25">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2">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130653037</v>
      </c>
      <c r="BO4" s="371"/>
      <c r="BP4" s="371"/>
      <c r="BQ4" s="371"/>
      <c r="BR4" s="371"/>
      <c r="BS4" s="371"/>
      <c r="BT4" s="371"/>
      <c r="BU4" s="372"/>
      <c r="BV4" s="370">
        <v>123378380</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12.9</v>
      </c>
      <c r="CU4" s="377"/>
      <c r="CV4" s="377"/>
      <c r="CW4" s="377"/>
      <c r="CX4" s="377"/>
      <c r="CY4" s="377"/>
      <c r="CZ4" s="377"/>
      <c r="DA4" s="378"/>
      <c r="DB4" s="376">
        <v>11.7</v>
      </c>
      <c r="DC4" s="377"/>
      <c r="DD4" s="377"/>
      <c r="DE4" s="377"/>
      <c r="DF4" s="377"/>
      <c r="DG4" s="377"/>
      <c r="DH4" s="377"/>
      <c r="DI4" s="378"/>
    </row>
    <row r="5" spans="1:119" ht="18.75" customHeight="1" x14ac:dyDescent="0.2">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121936650</v>
      </c>
      <c r="BO5" s="408"/>
      <c r="BP5" s="408"/>
      <c r="BQ5" s="408"/>
      <c r="BR5" s="408"/>
      <c r="BS5" s="408"/>
      <c r="BT5" s="408"/>
      <c r="BU5" s="409"/>
      <c r="BV5" s="407">
        <v>115422271</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83.3</v>
      </c>
      <c r="CU5" s="405"/>
      <c r="CV5" s="405"/>
      <c r="CW5" s="405"/>
      <c r="CX5" s="405"/>
      <c r="CY5" s="405"/>
      <c r="CZ5" s="405"/>
      <c r="DA5" s="406"/>
      <c r="DB5" s="404">
        <v>82.7</v>
      </c>
      <c r="DC5" s="405"/>
      <c r="DD5" s="405"/>
      <c r="DE5" s="405"/>
      <c r="DF5" s="405"/>
      <c r="DG5" s="405"/>
      <c r="DH5" s="405"/>
      <c r="DI5" s="406"/>
    </row>
    <row r="6" spans="1:119" ht="18.75" customHeight="1" x14ac:dyDescent="0.2">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98</v>
      </c>
      <c r="AV6" s="440"/>
      <c r="AW6" s="440"/>
      <c r="AX6" s="440"/>
      <c r="AY6" s="441" t="s">
        <v>99</v>
      </c>
      <c r="AZ6" s="442"/>
      <c r="BA6" s="442"/>
      <c r="BB6" s="442"/>
      <c r="BC6" s="442"/>
      <c r="BD6" s="442"/>
      <c r="BE6" s="442"/>
      <c r="BF6" s="442"/>
      <c r="BG6" s="442"/>
      <c r="BH6" s="442"/>
      <c r="BI6" s="442"/>
      <c r="BJ6" s="442"/>
      <c r="BK6" s="442"/>
      <c r="BL6" s="442"/>
      <c r="BM6" s="443"/>
      <c r="BN6" s="407">
        <v>8716387</v>
      </c>
      <c r="BO6" s="408"/>
      <c r="BP6" s="408"/>
      <c r="BQ6" s="408"/>
      <c r="BR6" s="408"/>
      <c r="BS6" s="408"/>
      <c r="BT6" s="408"/>
      <c r="BU6" s="409"/>
      <c r="BV6" s="407">
        <v>7956109</v>
      </c>
      <c r="BW6" s="408"/>
      <c r="BX6" s="408"/>
      <c r="BY6" s="408"/>
      <c r="BZ6" s="408"/>
      <c r="CA6" s="408"/>
      <c r="CB6" s="408"/>
      <c r="CC6" s="409"/>
      <c r="CD6" s="410" t="s">
        <v>100</v>
      </c>
      <c r="CE6" s="411"/>
      <c r="CF6" s="411"/>
      <c r="CG6" s="411"/>
      <c r="CH6" s="411"/>
      <c r="CI6" s="411"/>
      <c r="CJ6" s="411"/>
      <c r="CK6" s="411"/>
      <c r="CL6" s="411"/>
      <c r="CM6" s="411"/>
      <c r="CN6" s="411"/>
      <c r="CO6" s="411"/>
      <c r="CP6" s="411"/>
      <c r="CQ6" s="411"/>
      <c r="CR6" s="411"/>
      <c r="CS6" s="412"/>
      <c r="CT6" s="444">
        <v>83.3</v>
      </c>
      <c r="CU6" s="445"/>
      <c r="CV6" s="445"/>
      <c r="CW6" s="445"/>
      <c r="CX6" s="445"/>
      <c r="CY6" s="445"/>
      <c r="CZ6" s="445"/>
      <c r="DA6" s="446"/>
      <c r="DB6" s="444">
        <v>82.7</v>
      </c>
      <c r="DC6" s="445"/>
      <c r="DD6" s="445"/>
      <c r="DE6" s="445"/>
      <c r="DF6" s="445"/>
      <c r="DG6" s="445"/>
      <c r="DH6" s="445"/>
      <c r="DI6" s="446"/>
    </row>
    <row r="7" spans="1:119" ht="18.75" customHeight="1" x14ac:dyDescent="0.2">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101</v>
      </c>
      <c r="AN7" s="437"/>
      <c r="AO7" s="437"/>
      <c r="AP7" s="437"/>
      <c r="AQ7" s="437"/>
      <c r="AR7" s="437"/>
      <c r="AS7" s="437"/>
      <c r="AT7" s="438"/>
      <c r="AU7" s="439" t="s">
        <v>98</v>
      </c>
      <c r="AV7" s="440"/>
      <c r="AW7" s="440"/>
      <c r="AX7" s="440"/>
      <c r="AY7" s="441" t="s">
        <v>102</v>
      </c>
      <c r="AZ7" s="442"/>
      <c r="BA7" s="442"/>
      <c r="BB7" s="442"/>
      <c r="BC7" s="442"/>
      <c r="BD7" s="442"/>
      <c r="BE7" s="442"/>
      <c r="BF7" s="442"/>
      <c r="BG7" s="442"/>
      <c r="BH7" s="442"/>
      <c r="BI7" s="442"/>
      <c r="BJ7" s="442"/>
      <c r="BK7" s="442"/>
      <c r="BL7" s="442"/>
      <c r="BM7" s="443"/>
      <c r="BN7" s="407">
        <v>200451</v>
      </c>
      <c r="BO7" s="408"/>
      <c r="BP7" s="408"/>
      <c r="BQ7" s="408"/>
      <c r="BR7" s="408"/>
      <c r="BS7" s="408"/>
      <c r="BT7" s="408"/>
      <c r="BU7" s="409"/>
      <c r="BV7" s="407">
        <v>652706</v>
      </c>
      <c r="BW7" s="408"/>
      <c r="BX7" s="408"/>
      <c r="BY7" s="408"/>
      <c r="BZ7" s="408"/>
      <c r="CA7" s="408"/>
      <c r="CB7" s="408"/>
      <c r="CC7" s="409"/>
      <c r="CD7" s="410" t="s">
        <v>103</v>
      </c>
      <c r="CE7" s="411"/>
      <c r="CF7" s="411"/>
      <c r="CG7" s="411"/>
      <c r="CH7" s="411"/>
      <c r="CI7" s="411"/>
      <c r="CJ7" s="411"/>
      <c r="CK7" s="411"/>
      <c r="CL7" s="411"/>
      <c r="CM7" s="411"/>
      <c r="CN7" s="411"/>
      <c r="CO7" s="411"/>
      <c r="CP7" s="411"/>
      <c r="CQ7" s="411"/>
      <c r="CR7" s="411"/>
      <c r="CS7" s="412"/>
      <c r="CT7" s="407">
        <v>66003589</v>
      </c>
      <c r="CU7" s="408"/>
      <c r="CV7" s="408"/>
      <c r="CW7" s="408"/>
      <c r="CX7" s="408"/>
      <c r="CY7" s="408"/>
      <c r="CZ7" s="408"/>
      <c r="DA7" s="409"/>
      <c r="DB7" s="407">
        <v>62279624</v>
      </c>
      <c r="DC7" s="408"/>
      <c r="DD7" s="408"/>
      <c r="DE7" s="408"/>
      <c r="DF7" s="408"/>
      <c r="DG7" s="408"/>
      <c r="DH7" s="408"/>
      <c r="DI7" s="409"/>
    </row>
    <row r="8" spans="1:119" ht="18.75" customHeight="1" thickBot="1" x14ac:dyDescent="0.25">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104</v>
      </c>
      <c r="AN8" s="437"/>
      <c r="AO8" s="437"/>
      <c r="AP8" s="437"/>
      <c r="AQ8" s="437"/>
      <c r="AR8" s="437"/>
      <c r="AS8" s="437"/>
      <c r="AT8" s="438"/>
      <c r="AU8" s="439" t="s">
        <v>90</v>
      </c>
      <c r="AV8" s="440"/>
      <c r="AW8" s="440"/>
      <c r="AX8" s="440"/>
      <c r="AY8" s="441" t="s">
        <v>105</v>
      </c>
      <c r="AZ8" s="442"/>
      <c r="BA8" s="442"/>
      <c r="BB8" s="442"/>
      <c r="BC8" s="442"/>
      <c r="BD8" s="442"/>
      <c r="BE8" s="442"/>
      <c r="BF8" s="442"/>
      <c r="BG8" s="442"/>
      <c r="BH8" s="442"/>
      <c r="BI8" s="442"/>
      <c r="BJ8" s="442"/>
      <c r="BK8" s="442"/>
      <c r="BL8" s="442"/>
      <c r="BM8" s="443"/>
      <c r="BN8" s="407">
        <v>8515936</v>
      </c>
      <c r="BO8" s="408"/>
      <c r="BP8" s="408"/>
      <c r="BQ8" s="408"/>
      <c r="BR8" s="408"/>
      <c r="BS8" s="408"/>
      <c r="BT8" s="408"/>
      <c r="BU8" s="409"/>
      <c r="BV8" s="407">
        <v>7303403</v>
      </c>
      <c r="BW8" s="408"/>
      <c r="BX8" s="408"/>
      <c r="BY8" s="408"/>
      <c r="BZ8" s="408"/>
      <c r="CA8" s="408"/>
      <c r="CB8" s="408"/>
      <c r="CC8" s="409"/>
      <c r="CD8" s="410" t="s">
        <v>106</v>
      </c>
      <c r="CE8" s="411"/>
      <c r="CF8" s="411"/>
      <c r="CG8" s="411"/>
      <c r="CH8" s="411"/>
      <c r="CI8" s="411"/>
      <c r="CJ8" s="411"/>
      <c r="CK8" s="411"/>
      <c r="CL8" s="411"/>
      <c r="CM8" s="411"/>
      <c r="CN8" s="411"/>
      <c r="CO8" s="411"/>
      <c r="CP8" s="411"/>
      <c r="CQ8" s="411"/>
      <c r="CR8" s="411"/>
      <c r="CS8" s="412"/>
      <c r="CT8" s="447">
        <v>0.49</v>
      </c>
      <c r="CU8" s="448"/>
      <c r="CV8" s="448"/>
      <c r="CW8" s="448"/>
      <c r="CX8" s="448"/>
      <c r="CY8" s="448"/>
      <c r="CZ8" s="448"/>
      <c r="DA8" s="449"/>
      <c r="DB8" s="447">
        <v>0.49</v>
      </c>
      <c r="DC8" s="448"/>
      <c r="DD8" s="448"/>
      <c r="DE8" s="448"/>
      <c r="DF8" s="448"/>
      <c r="DG8" s="448"/>
      <c r="DH8" s="448"/>
      <c r="DI8" s="449"/>
    </row>
    <row r="9" spans="1:119" ht="18.75" customHeight="1" thickBot="1" x14ac:dyDescent="0.25">
      <c r="A9" s="169"/>
      <c r="B9" s="401" t="s">
        <v>107</v>
      </c>
      <c r="C9" s="402"/>
      <c r="D9" s="402"/>
      <c r="E9" s="402"/>
      <c r="F9" s="402"/>
      <c r="G9" s="402"/>
      <c r="H9" s="402"/>
      <c r="I9" s="402"/>
      <c r="J9" s="402"/>
      <c r="K9" s="450"/>
      <c r="L9" s="451" t="s">
        <v>108</v>
      </c>
      <c r="M9" s="452"/>
      <c r="N9" s="452"/>
      <c r="O9" s="452"/>
      <c r="P9" s="452"/>
      <c r="Q9" s="453"/>
      <c r="R9" s="454">
        <v>211444</v>
      </c>
      <c r="S9" s="455"/>
      <c r="T9" s="455"/>
      <c r="U9" s="455"/>
      <c r="V9" s="456"/>
      <c r="W9" s="364" t="s">
        <v>109</v>
      </c>
      <c r="X9" s="365"/>
      <c r="Y9" s="365"/>
      <c r="Z9" s="365"/>
      <c r="AA9" s="365"/>
      <c r="AB9" s="365"/>
      <c r="AC9" s="365"/>
      <c r="AD9" s="365"/>
      <c r="AE9" s="365"/>
      <c r="AF9" s="365"/>
      <c r="AG9" s="365"/>
      <c r="AH9" s="365"/>
      <c r="AI9" s="365"/>
      <c r="AJ9" s="365"/>
      <c r="AK9" s="365"/>
      <c r="AL9" s="366"/>
      <c r="AM9" s="436" t="s">
        <v>110</v>
      </c>
      <c r="AN9" s="437"/>
      <c r="AO9" s="437"/>
      <c r="AP9" s="437"/>
      <c r="AQ9" s="437"/>
      <c r="AR9" s="437"/>
      <c r="AS9" s="437"/>
      <c r="AT9" s="438"/>
      <c r="AU9" s="439" t="s">
        <v>90</v>
      </c>
      <c r="AV9" s="440"/>
      <c r="AW9" s="440"/>
      <c r="AX9" s="440"/>
      <c r="AY9" s="441" t="s">
        <v>111</v>
      </c>
      <c r="AZ9" s="442"/>
      <c r="BA9" s="442"/>
      <c r="BB9" s="442"/>
      <c r="BC9" s="442"/>
      <c r="BD9" s="442"/>
      <c r="BE9" s="442"/>
      <c r="BF9" s="442"/>
      <c r="BG9" s="442"/>
      <c r="BH9" s="442"/>
      <c r="BI9" s="442"/>
      <c r="BJ9" s="442"/>
      <c r="BK9" s="442"/>
      <c r="BL9" s="442"/>
      <c r="BM9" s="443"/>
      <c r="BN9" s="407">
        <v>1212533</v>
      </c>
      <c r="BO9" s="408"/>
      <c r="BP9" s="408"/>
      <c r="BQ9" s="408"/>
      <c r="BR9" s="408"/>
      <c r="BS9" s="408"/>
      <c r="BT9" s="408"/>
      <c r="BU9" s="409"/>
      <c r="BV9" s="407">
        <v>-451517</v>
      </c>
      <c r="BW9" s="408"/>
      <c r="BX9" s="408"/>
      <c r="BY9" s="408"/>
      <c r="BZ9" s="408"/>
      <c r="CA9" s="408"/>
      <c r="CB9" s="408"/>
      <c r="CC9" s="409"/>
      <c r="CD9" s="410" t="s">
        <v>112</v>
      </c>
      <c r="CE9" s="411"/>
      <c r="CF9" s="411"/>
      <c r="CG9" s="411"/>
      <c r="CH9" s="411"/>
      <c r="CI9" s="411"/>
      <c r="CJ9" s="411"/>
      <c r="CK9" s="411"/>
      <c r="CL9" s="411"/>
      <c r="CM9" s="411"/>
      <c r="CN9" s="411"/>
      <c r="CO9" s="411"/>
      <c r="CP9" s="411"/>
      <c r="CQ9" s="411"/>
      <c r="CR9" s="411"/>
      <c r="CS9" s="412"/>
      <c r="CT9" s="404">
        <v>1.8</v>
      </c>
      <c r="CU9" s="405"/>
      <c r="CV9" s="405"/>
      <c r="CW9" s="405"/>
      <c r="CX9" s="405"/>
      <c r="CY9" s="405"/>
      <c r="CZ9" s="405"/>
      <c r="DA9" s="406"/>
      <c r="DB9" s="404">
        <v>1.7</v>
      </c>
      <c r="DC9" s="405"/>
      <c r="DD9" s="405"/>
      <c r="DE9" s="405"/>
      <c r="DF9" s="405"/>
      <c r="DG9" s="405"/>
      <c r="DH9" s="405"/>
      <c r="DI9" s="406"/>
    </row>
    <row r="10" spans="1:119" ht="18.75" customHeight="1" thickBot="1" x14ac:dyDescent="0.25">
      <c r="A10" s="169"/>
      <c r="B10" s="401"/>
      <c r="C10" s="402"/>
      <c r="D10" s="402"/>
      <c r="E10" s="402"/>
      <c r="F10" s="402"/>
      <c r="G10" s="402"/>
      <c r="H10" s="402"/>
      <c r="I10" s="402"/>
      <c r="J10" s="402"/>
      <c r="K10" s="450"/>
      <c r="L10" s="457" t="s">
        <v>113</v>
      </c>
      <c r="M10" s="437"/>
      <c r="N10" s="437"/>
      <c r="O10" s="437"/>
      <c r="P10" s="437"/>
      <c r="Q10" s="438"/>
      <c r="R10" s="458">
        <v>198073</v>
      </c>
      <c r="S10" s="459"/>
      <c r="T10" s="459"/>
      <c r="U10" s="459"/>
      <c r="V10" s="460"/>
      <c r="W10" s="395"/>
      <c r="X10" s="396"/>
      <c r="Y10" s="396"/>
      <c r="Z10" s="396"/>
      <c r="AA10" s="396"/>
      <c r="AB10" s="396"/>
      <c r="AC10" s="396"/>
      <c r="AD10" s="396"/>
      <c r="AE10" s="396"/>
      <c r="AF10" s="396"/>
      <c r="AG10" s="396"/>
      <c r="AH10" s="396"/>
      <c r="AI10" s="396"/>
      <c r="AJ10" s="396"/>
      <c r="AK10" s="396"/>
      <c r="AL10" s="399"/>
      <c r="AM10" s="436" t="s">
        <v>114</v>
      </c>
      <c r="AN10" s="437"/>
      <c r="AO10" s="437"/>
      <c r="AP10" s="437"/>
      <c r="AQ10" s="437"/>
      <c r="AR10" s="437"/>
      <c r="AS10" s="437"/>
      <c r="AT10" s="438"/>
      <c r="AU10" s="439" t="s">
        <v>90</v>
      </c>
      <c r="AV10" s="440"/>
      <c r="AW10" s="440"/>
      <c r="AX10" s="440"/>
      <c r="AY10" s="441" t="s">
        <v>115</v>
      </c>
      <c r="AZ10" s="442"/>
      <c r="BA10" s="442"/>
      <c r="BB10" s="442"/>
      <c r="BC10" s="442"/>
      <c r="BD10" s="442"/>
      <c r="BE10" s="442"/>
      <c r="BF10" s="442"/>
      <c r="BG10" s="442"/>
      <c r="BH10" s="442"/>
      <c r="BI10" s="442"/>
      <c r="BJ10" s="442"/>
      <c r="BK10" s="442"/>
      <c r="BL10" s="442"/>
      <c r="BM10" s="443"/>
      <c r="BN10" s="407">
        <v>120822</v>
      </c>
      <c r="BO10" s="408"/>
      <c r="BP10" s="408"/>
      <c r="BQ10" s="408"/>
      <c r="BR10" s="408"/>
      <c r="BS10" s="408"/>
      <c r="BT10" s="408"/>
      <c r="BU10" s="409"/>
      <c r="BV10" s="407">
        <v>4323368</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90</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2">
      <c r="A12" s="169"/>
      <c r="B12" s="467" t="s">
        <v>123</v>
      </c>
      <c r="C12" s="468"/>
      <c r="D12" s="468"/>
      <c r="E12" s="468"/>
      <c r="F12" s="468"/>
      <c r="G12" s="468"/>
      <c r="H12" s="468"/>
      <c r="I12" s="468"/>
      <c r="J12" s="468"/>
      <c r="K12" s="469"/>
      <c r="L12" s="476" t="s">
        <v>124</v>
      </c>
      <c r="M12" s="477"/>
      <c r="N12" s="477"/>
      <c r="O12" s="477"/>
      <c r="P12" s="477"/>
      <c r="Q12" s="478"/>
      <c r="R12" s="479">
        <v>216084</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0</v>
      </c>
      <c r="BO12" s="408"/>
      <c r="BP12" s="408"/>
      <c r="BQ12" s="408"/>
      <c r="BR12" s="408"/>
      <c r="BS12" s="408"/>
      <c r="BT12" s="408"/>
      <c r="BU12" s="409"/>
      <c r="BV12" s="407">
        <v>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2">
      <c r="A13" s="169"/>
      <c r="B13" s="470"/>
      <c r="C13" s="471"/>
      <c r="D13" s="471"/>
      <c r="E13" s="471"/>
      <c r="F13" s="471"/>
      <c r="G13" s="471"/>
      <c r="H13" s="471"/>
      <c r="I13" s="471"/>
      <c r="J13" s="471"/>
      <c r="K13" s="472"/>
      <c r="L13" s="178"/>
      <c r="M13" s="498" t="s">
        <v>130</v>
      </c>
      <c r="N13" s="499"/>
      <c r="O13" s="499"/>
      <c r="P13" s="499"/>
      <c r="Q13" s="500"/>
      <c r="R13" s="491">
        <v>195752</v>
      </c>
      <c r="S13" s="492"/>
      <c r="T13" s="492"/>
      <c r="U13" s="492"/>
      <c r="V13" s="493"/>
      <c r="W13" s="423" t="s">
        <v>131</v>
      </c>
      <c r="X13" s="424"/>
      <c r="Y13" s="424"/>
      <c r="Z13" s="424"/>
      <c r="AA13" s="424"/>
      <c r="AB13" s="414"/>
      <c r="AC13" s="458">
        <v>52</v>
      </c>
      <c r="AD13" s="459"/>
      <c r="AE13" s="459"/>
      <c r="AF13" s="459"/>
      <c r="AG13" s="501"/>
      <c r="AH13" s="458">
        <v>53</v>
      </c>
      <c r="AI13" s="459"/>
      <c r="AJ13" s="459"/>
      <c r="AK13" s="459"/>
      <c r="AL13" s="460"/>
      <c r="AM13" s="436" t="s">
        <v>132</v>
      </c>
      <c r="AN13" s="437"/>
      <c r="AO13" s="437"/>
      <c r="AP13" s="437"/>
      <c r="AQ13" s="437"/>
      <c r="AR13" s="437"/>
      <c r="AS13" s="437"/>
      <c r="AT13" s="438"/>
      <c r="AU13" s="439" t="s">
        <v>98</v>
      </c>
      <c r="AV13" s="440"/>
      <c r="AW13" s="440"/>
      <c r="AX13" s="440"/>
      <c r="AY13" s="441" t="s">
        <v>133</v>
      </c>
      <c r="AZ13" s="442"/>
      <c r="BA13" s="442"/>
      <c r="BB13" s="442"/>
      <c r="BC13" s="442"/>
      <c r="BD13" s="442"/>
      <c r="BE13" s="442"/>
      <c r="BF13" s="442"/>
      <c r="BG13" s="442"/>
      <c r="BH13" s="442"/>
      <c r="BI13" s="442"/>
      <c r="BJ13" s="442"/>
      <c r="BK13" s="442"/>
      <c r="BL13" s="442"/>
      <c r="BM13" s="443"/>
      <c r="BN13" s="407">
        <v>1333355</v>
      </c>
      <c r="BO13" s="408"/>
      <c r="BP13" s="408"/>
      <c r="BQ13" s="408"/>
      <c r="BR13" s="408"/>
      <c r="BS13" s="408"/>
      <c r="BT13" s="408"/>
      <c r="BU13" s="409"/>
      <c r="BV13" s="407">
        <v>3871851</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-1.5</v>
      </c>
      <c r="CU13" s="405"/>
      <c r="CV13" s="405"/>
      <c r="CW13" s="405"/>
      <c r="CX13" s="405"/>
      <c r="CY13" s="405"/>
      <c r="CZ13" s="405"/>
      <c r="DA13" s="406"/>
      <c r="DB13" s="404">
        <v>-2.1</v>
      </c>
      <c r="DC13" s="405"/>
      <c r="DD13" s="405"/>
      <c r="DE13" s="405"/>
      <c r="DF13" s="405"/>
      <c r="DG13" s="405"/>
      <c r="DH13" s="405"/>
      <c r="DI13" s="406"/>
    </row>
    <row r="14" spans="1:119" ht="18.75" customHeight="1" thickBot="1" x14ac:dyDescent="0.25">
      <c r="A14" s="169"/>
      <c r="B14" s="470"/>
      <c r="C14" s="471"/>
      <c r="D14" s="471"/>
      <c r="E14" s="471"/>
      <c r="F14" s="471"/>
      <c r="G14" s="471"/>
      <c r="H14" s="471"/>
      <c r="I14" s="471"/>
      <c r="J14" s="471"/>
      <c r="K14" s="472"/>
      <c r="L14" s="488" t="s">
        <v>135</v>
      </c>
      <c r="M14" s="489"/>
      <c r="N14" s="489"/>
      <c r="O14" s="489"/>
      <c r="P14" s="489"/>
      <c r="Q14" s="490"/>
      <c r="R14" s="491">
        <v>212388</v>
      </c>
      <c r="S14" s="492"/>
      <c r="T14" s="492"/>
      <c r="U14" s="492"/>
      <c r="V14" s="493"/>
      <c r="W14" s="397"/>
      <c r="X14" s="398"/>
      <c r="Y14" s="398"/>
      <c r="Z14" s="398"/>
      <c r="AA14" s="398"/>
      <c r="AB14" s="387"/>
      <c r="AC14" s="494">
        <v>0.1</v>
      </c>
      <c r="AD14" s="495"/>
      <c r="AE14" s="495"/>
      <c r="AF14" s="495"/>
      <c r="AG14" s="496"/>
      <c r="AH14" s="494">
        <v>0.1</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t="s">
        <v>122</v>
      </c>
      <c r="CU14" s="506"/>
      <c r="CV14" s="506"/>
      <c r="CW14" s="506"/>
      <c r="CX14" s="506"/>
      <c r="CY14" s="506"/>
      <c r="CZ14" s="506"/>
      <c r="DA14" s="507"/>
      <c r="DB14" s="505" t="s">
        <v>122</v>
      </c>
      <c r="DC14" s="506"/>
      <c r="DD14" s="506"/>
      <c r="DE14" s="506"/>
      <c r="DF14" s="506"/>
      <c r="DG14" s="506"/>
      <c r="DH14" s="506"/>
      <c r="DI14" s="507"/>
    </row>
    <row r="15" spans="1:119" ht="18.75" customHeight="1" x14ac:dyDescent="0.2">
      <c r="A15" s="169"/>
      <c r="B15" s="470"/>
      <c r="C15" s="471"/>
      <c r="D15" s="471"/>
      <c r="E15" s="471"/>
      <c r="F15" s="471"/>
      <c r="G15" s="471"/>
      <c r="H15" s="471"/>
      <c r="I15" s="471"/>
      <c r="J15" s="471"/>
      <c r="K15" s="472"/>
      <c r="L15" s="178"/>
      <c r="M15" s="498" t="s">
        <v>130</v>
      </c>
      <c r="N15" s="499"/>
      <c r="O15" s="499"/>
      <c r="P15" s="499"/>
      <c r="Q15" s="500"/>
      <c r="R15" s="491">
        <v>193903</v>
      </c>
      <c r="S15" s="492"/>
      <c r="T15" s="492"/>
      <c r="U15" s="492"/>
      <c r="V15" s="493"/>
      <c r="W15" s="423" t="s">
        <v>137</v>
      </c>
      <c r="X15" s="424"/>
      <c r="Y15" s="424"/>
      <c r="Z15" s="424"/>
      <c r="AA15" s="424"/>
      <c r="AB15" s="414"/>
      <c r="AC15" s="458">
        <v>13589</v>
      </c>
      <c r="AD15" s="459"/>
      <c r="AE15" s="459"/>
      <c r="AF15" s="459"/>
      <c r="AG15" s="501"/>
      <c r="AH15" s="458">
        <v>12806</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30202570</v>
      </c>
      <c r="BO15" s="371"/>
      <c r="BP15" s="371"/>
      <c r="BQ15" s="371"/>
      <c r="BR15" s="371"/>
      <c r="BS15" s="371"/>
      <c r="BT15" s="371"/>
      <c r="BU15" s="372"/>
      <c r="BV15" s="370">
        <v>28706436</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15.7</v>
      </c>
      <c r="AD16" s="495"/>
      <c r="AE16" s="495"/>
      <c r="AF16" s="495"/>
      <c r="AG16" s="496"/>
      <c r="AH16" s="494">
        <v>18.2</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61317563</v>
      </c>
      <c r="BO16" s="408"/>
      <c r="BP16" s="408"/>
      <c r="BQ16" s="408"/>
      <c r="BR16" s="408"/>
      <c r="BS16" s="408"/>
      <c r="BT16" s="408"/>
      <c r="BU16" s="409"/>
      <c r="BV16" s="407">
        <v>57909417</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5">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73073</v>
      </c>
      <c r="AD17" s="459"/>
      <c r="AE17" s="459"/>
      <c r="AF17" s="459"/>
      <c r="AG17" s="501"/>
      <c r="AH17" s="458">
        <v>57558</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66003589</v>
      </c>
      <c r="BO17" s="408"/>
      <c r="BP17" s="408"/>
      <c r="BQ17" s="408"/>
      <c r="BR17" s="408"/>
      <c r="BS17" s="408"/>
      <c r="BT17" s="408"/>
      <c r="BU17" s="409"/>
      <c r="BV17" s="407">
        <v>62279624</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5">
      <c r="A18" s="169"/>
      <c r="B18" s="529" t="s">
        <v>147</v>
      </c>
      <c r="C18" s="450"/>
      <c r="D18" s="450"/>
      <c r="E18" s="530"/>
      <c r="F18" s="530"/>
      <c r="G18" s="530"/>
      <c r="H18" s="530"/>
      <c r="I18" s="530"/>
      <c r="J18" s="530"/>
      <c r="K18" s="530"/>
      <c r="L18" s="531">
        <v>10.11</v>
      </c>
      <c r="M18" s="531"/>
      <c r="N18" s="531"/>
      <c r="O18" s="531"/>
      <c r="P18" s="531"/>
      <c r="Q18" s="531"/>
      <c r="R18" s="532"/>
      <c r="S18" s="532"/>
      <c r="T18" s="532"/>
      <c r="U18" s="532"/>
      <c r="V18" s="533"/>
      <c r="W18" s="425"/>
      <c r="X18" s="426"/>
      <c r="Y18" s="426"/>
      <c r="Z18" s="426"/>
      <c r="AA18" s="426"/>
      <c r="AB18" s="417"/>
      <c r="AC18" s="534">
        <v>84.3</v>
      </c>
      <c r="AD18" s="535"/>
      <c r="AE18" s="535"/>
      <c r="AF18" s="535"/>
      <c r="AG18" s="536"/>
      <c r="AH18" s="534">
        <v>81.7</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58673329</v>
      </c>
      <c r="BO18" s="408"/>
      <c r="BP18" s="408"/>
      <c r="BQ18" s="408"/>
      <c r="BR18" s="408"/>
      <c r="BS18" s="408"/>
      <c r="BT18" s="408"/>
      <c r="BU18" s="409"/>
      <c r="BV18" s="407">
        <v>54464304</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5">
      <c r="A19" s="169"/>
      <c r="B19" s="529" t="s">
        <v>149</v>
      </c>
      <c r="C19" s="450"/>
      <c r="D19" s="450"/>
      <c r="E19" s="530"/>
      <c r="F19" s="530"/>
      <c r="G19" s="530"/>
      <c r="H19" s="530"/>
      <c r="I19" s="530"/>
      <c r="J19" s="530"/>
      <c r="K19" s="530"/>
      <c r="L19" s="538">
        <v>20914</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86723597</v>
      </c>
      <c r="BO19" s="408"/>
      <c r="BP19" s="408"/>
      <c r="BQ19" s="408"/>
      <c r="BR19" s="408"/>
      <c r="BS19" s="408"/>
      <c r="BT19" s="408"/>
      <c r="BU19" s="409"/>
      <c r="BV19" s="407">
        <v>83769718</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5">
      <c r="A20" s="169"/>
      <c r="B20" s="529" t="s">
        <v>151</v>
      </c>
      <c r="C20" s="450"/>
      <c r="D20" s="450"/>
      <c r="E20" s="530"/>
      <c r="F20" s="530"/>
      <c r="G20" s="530"/>
      <c r="H20" s="530"/>
      <c r="I20" s="530"/>
      <c r="J20" s="530"/>
      <c r="K20" s="530"/>
      <c r="L20" s="538">
        <v>124345</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5">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2">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11514041</v>
      </c>
      <c r="BO22" s="371"/>
      <c r="BP22" s="371"/>
      <c r="BQ22" s="371"/>
      <c r="BR22" s="371"/>
      <c r="BS22" s="371"/>
      <c r="BT22" s="371"/>
      <c r="BU22" s="372"/>
      <c r="BV22" s="370">
        <v>11283522</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2">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5268869</v>
      </c>
      <c r="BO23" s="408"/>
      <c r="BP23" s="408"/>
      <c r="BQ23" s="408"/>
      <c r="BR23" s="408"/>
      <c r="BS23" s="408"/>
      <c r="BT23" s="408"/>
      <c r="BU23" s="409"/>
      <c r="BV23" s="407">
        <v>4907858</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5">
      <c r="A24" s="169"/>
      <c r="B24" s="578"/>
      <c r="C24" s="554"/>
      <c r="D24" s="555"/>
      <c r="E24" s="457" t="s">
        <v>161</v>
      </c>
      <c r="F24" s="437"/>
      <c r="G24" s="437"/>
      <c r="H24" s="437"/>
      <c r="I24" s="437"/>
      <c r="J24" s="437"/>
      <c r="K24" s="438"/>
      <c r="L24" s="458">
        <v>1</v>
      </c>
      <c r="M24" s="459"/>
      <c r="N24" s="459"/>
      <c r="O24" s="459"/>
      <c r="P24" s="501"/>
      <c r="Q24" s="458">
        <v>11370</v>
      </c>
      <c r="R24" s="459"/>
      <c r="S24" s="459"/>
      <c r="T24" s="459"/>
      <c r="U24" s="459"/>
      <c r="V24" s="501"/>
      <c r="W24" s="553"/>
      <c r="X24" s="554"/>
      <c r="Y24" s="555"/>
      <c r="Z24" s="457" t="s">
        <v>162</v>
      </c>
      <c r="AA24" s="437"/>
      <c r="AB24" s="437"/>
      <c r="AC24" s="437"/>
      <c r="AD24" s="437"/>
      <c r="AE24" s="437"/>
      <c r="AF24" s="437"/>
      <c r="AG24" s="438"/>
      <c r="AH24" s="458">
        <v>1821</v>
      </c>
      <c r="AI24" s="459"/>
      <c r="AJ24" s="459"/>
      <c r="AK24" s="459"/>
      <c r="AL24" s="501"/>
      <c r="AM24" s="458">
        <v>5428401</v>
      </c>
      <c r="AN24" s="459"/>
      <c r="AO24" s="459"/>
      <c r="AP24" s="459"/>
      <c r="AQ24" s="459"/>
      <c r="AR24" s="501"/>
      <c r="AS24" s="458">
        <v>2981</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11514041</v>
      </c>
      <c r="BO24" s="408"/>
      <c r="BP24" s="408"/>
      <c r="BQ24" s="408"/>
      <c r="BR24" s="408"/>
      <c r="BS24" s="408"/>
      <c r="BT24" s="408"/>
      <c r="BU24" s="409"/>
      <c r="BV24" s="407">
        <v>11283522</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2">
      <c r="A25" s="169"/>
      <c r="B25" s="578"/>
      <c r="C25" s="554"/>
      <c r="D25" s="555"/>
      <c r="E25" s="457" t="s">
        <v>164</v>
      </c>
      <c r="F25" s="437"/>
      <c r="G25" s="437"/>
      <c r="H25" s="437"/>
      <c r="I25" s="437"/>
      <c r="J25" s="437"/>
      <c r="K25" s="438"/>
      <c r="L25" s="458">
        <v>2</v>
      </c>
      <c r="M25" s="459"/>
      <c r="N25" s="459"/>
      <c r="O25" s="459"/>
      <c r="P25" s="501"/>
      <c r="Q25" s="458">
        <v>9140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16110718</v>
      </c>
      <c r="BO25" s="371"/>
      <c r="BP25" s="371"/>
      <c r="BQ25" s="371"/>
      <c r="BR25" s="371"/>
      <c r="BS25" s="371"/>
      <c r="BT25" s="371"/>
      <c r="BU25" s="372"/>
      <c r="BV25" s="370">
        <v>9722319</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2">
      <c r="A26" s="169"/>
      <c r="B26" s="578"/>
      <c r="C26" s="554"/>
      <c r="D26" s="555"/>
      <c r="E26" s="457" t="s">
        <v>167</v>
      </c>
      <c r="F26" s="437"/>
      <c r="G26" s="437"/>
      <c r="H26" s="437"/>
      <c r="I26" s="437"/>
      <c r="J26" s="437"/>
      <c r="K26" s="438"/>
      <c r="L26" s="458">
        <v>1</v>
      </c>
      <c r="M26" s="459"/>
      <c r="N26" s="459"/>
      <c r="O26" s="459"/>
      <c r="P26" s="501"/>
      <c r="Q26" s="458">
        <v>7840</v>
      </c>
      <c r="R26" s="459"/>
      <c r="S26" s="459"/>
      <c r="T26" s="459"/>
      <c r="U26" s="459"/>
      <c r="V26" s="501"/>
      <c r="W26" s="553"/>
      <c r="X26" s="554"/>
      <c r="Y26" s="555"/>
      <c r="Z26" s="457" t="s">
        <v>168</v>
      </c>
      <c r="AA26" s="559"/>
      <c r="AB26" s="559"/>
      <c r="AC26" s="559"/>
      <c r="AD26" s="559"/>
      <c r="AE26" s="559"/>
      <c r="AF26" s="559"/>
      <c r="AG26" s="560"/>
      <c r="AH26" s="458">
        <v>95</v>
      </c>
      <c r="AI26" s="459"/>
      <c r="AJ26" s="459"/>
      <c r="AK26" s="459"/>
      <c r="AL26" s="501"/>
      <c r="AM26" s="458">
        <v>263055</v>
      </c>
      <c r="AN26" s="459"/>
      <c r="AO26" s="459"/>
      <c r="AP26" s="459"/>
      <c r="AQ26" s="459"/>
      <c r="AR26" s="501"/>
      <c r="AS26" s="458">
        <v>2769</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v>600000</v>
      </c>
      <c r="BO26" s="408"/>
      <c r="BP26" s="408"/>
      <c r="BQ26" s="408"/>
      <c r="BR26" s="408"/>
      <c r="BS26" s="408"/>
      <c r="BT26" s="408"/>
      <c r="BU26" s="409"/>
      <c r="BV26" s="407">
        <v>600000</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5">
      <c r="A27" s="169"/>
      <c r="B27" s="578"/>
      <c r="C27" s="554"/>
      <c r="D27" s="555"/>
      <c r="E27" s="457" t="s">
        <v>170</v>
      </c>
      <c r="F27" s="437"/>
      <c r="G27" s="437"/>
      <c r="H27" s="437"/>
      <c r="I27" s="437"/>
      <c r="J27" s="437"/>
      <c r="K27" s="438"/>
      <c r="L27" s="458">
        <v>1</v>
      </c>
      <c r="M27" s="459"/>
      <c r="N27" s="459"/>
      <c r="O27" s="459"/>
      <c r="P27" s="501"/>
      <c r="Q27" s="458">
        <v>9190</v>
      </c>
      <c r="R27" s="459"/>
      <c r="S27" s="459"/>
      <c r="T27" s="459"/>
      <c r="U27" s="459"/>
      <c r="V27" s="501"/>
      <c r="W27" s="553"/>
      <c r="X27" s="554"/>
      <c r="Y27" s="555"/>
      <c r="Z27" s="457" t="s">
        <v>171</v>
      </c>
      <c r="AA27" s="437"/>
      <c r="AB27" s="437"/>
      <c r="AC27" s="437"/>
      <c r="AD27" s="437"/>
      <c r="AE27" s="437"/>
      <c r="AF27" s="437"/>
      <c r="AG27" s="438"/>
      <c r="AH27" s="458">
        <v>59</v>
      </c>
      <c r="AI27" s="459"/>
      <c r="AJ27" s="459"/>
      <c r="AK27" s="459"/>
      <c r="AL27" s="501"/>
      <c r="AM27" s="458">
        <v>198476</v>
      </c>
      <c r="AN27" s="459"/>
      <c r="AO27" s="459"/>
      <c r="AP27" s="459"/>
      <c r="AQ27" s="459"/>
      <c r="AR27" s="501"/>
      <c r="AS27" s="458">
        <v>3364</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t="s">
        <v>122</v>
      </c>
      <c r="BO27" s="527"/>
      <c r="BP27" s="527"/>
      <c r="BQ27" s="527"/>
      <c r="BR27" s="527"/>
      <c r="BS27" s="527"/>
      <c r="BT27" s="527"/>
      <c r="BU27" s="528"/>
      <c r="BV27" s="526" t="s">
        <v>122</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2">
      <c r="A28" s="169"/>
      <c r="B28" s="578"/>
      <c r="C28" s="554"/>
      <c r="D28" s="555"/>
      <c r="E28" s="457" t="s">
        <v>173</v>
      </c>
      <c r="F28" s="437"/>
      <c r="G28" s="437"/>
      <c r="H28" s="437"/>
      <c r="I28" s="437"/>
      <c r="J28" s="437"/>
      <c r="K28" s="438"/>
      <c r="L28" s="458">
        <v>1</v>
      </c>
      <c r="M28" s="459"/>
      <c r="N28" s="459"/>
      <c r="O28" s="459"/>
      <c r="P28" s="501"/>
      <c r="Q28" s="458">
        <v>7890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16112939</v>
      </c>
      <c r="BO28" s="371"/>
      <c r="BP28" s="371"/>
      <c r="BQ28" s="371"/>
      <c r="BR28" s="371"/>
      <c r="BS28" s="371"/>
      <c r="BT28" s="371"/>
      <c r="BU28" s="372"/>
      <c r="BV28" s="370">
        <v>15992117</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2">
      <c r="A29" s="169"/>
      <c r="B29" s="578"/>
      <c r="C29" s="554"/>
      <c r="D29" s="555"/>
      <c r="E29" s="457" t="s">
        <v>176</v>
      </c>
      <c r="F29" s="437"/>
      <c r="G29" s="437"/>
      <c r="H29" s="437"/>
      <c r="I29" s="437"/>
      <c r="J29" s="437"/>
      <c r="K29" s="438"/>
      <c r="L29" s="458">
        <v>30</v>
      </c>
      <c r="M29" s="459"/>
      <c r="N29" s="459"/>
      <c r="O29" s="459"/>
      <c r="P29" s="501"/>
      <c r="Q29" s="458">
        <v>6040</v>
      </c>
      <c r="R29" s="459"/>
      <c r="S29" s="459"/>
      <c r="T29" s="459"/>
      <c r="U29" s="459"/>
      <c r="V29" s="501"/>
      <c r="W29" s="556"/>
      <c r="X29" s="557"/>
      <c r="Y29" s="558"/>
      <c r="Z29" s="457" t="s">
        <v>177</v>
      </c>
      <c r="AA29" s="437"/>
      <c r="AB29" s="437"/>
      <c r="AC29" s="437"/>
      <c r="AD29" s="437"/>
      <c r="AE29" s="437"/>
      <c r="AF29" s="437"/>
      <c r="AG29" s="438"/>
      <c r="AH29" s="458">
        <v>1880</v>
      </c>
      <c r="AI29" s="459"/>
      <c r="AJ29" s="459"/>
      <c r="AK29" s="459"/>
      <c r="AL29" s="501"/>
      <c r="AM29" s="458">
        <v>5626877</v>
      </c>
      <c r="AN29" s="459"/>
      <c r="AO29" s="459"/>
      <c r="AP29" s="459"/>
      <c r="AQ29" s="459"/>
      <c r="AR29" s="501"/>
      <c r="AS29" s="458">
        <v>2993</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4179897</v>
      </c>
      <c r="BO29" s="408"/>
      <c r="BP29" s="408"/>
      <c r="BQ29" s="408"/>
      <c r="BR29" s="408"/>
      <c r="BS29" s="408"/>
      <c r="BT29" s="408"/>
      <c r="BU29" s="409"/>
      <c r="BV29" s="407">
        <v>4667232</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5">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97.2</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35886125</v>
      </c>
      <c r="BO30" s="527"/>
      <c r="BP30" s="527"/>
      <c r="BQ30" s="527"/>
      <c r="BR30" s="527"/>
      <c r="BS30" s="527"/>
      <c r="BT30" s="527"/>
      <c r="BU30" s="528"/>
      <c r="BV30" s="526">
        <v>36130186</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2">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2">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3</v>
      </c>
      <c r="V34" s="597"/>
      <c r="W34" s="598" t="str">
        <f>IF('各会計、関係団体の財政状況及び健全化判断比率'!B28="","",'各会計、関係団体の財政状況及び健全化判断比率'!B28)</f>
        <v>国民健康保険事業会計</v>
      </c>
      <c r="X34" s="598"/>
      <c r="Y34" s="598"/>
      <c r="Z34" s="598"/>
      <c r="AA34" s="598"/>
      <c r="AB34" s="598"/>
      <c r="AC34" s="598"/>
      <c r="AD34" s="598"/>
      <c r="AE34" s="598"/>
      <c r="AF34" s="598"/>
      <c r="AG34" s="598"/>
      <c r="AH34" s="598"/>
      <c r="AI34" s="598"/>
      <c r="AJ34" s="598"/>
      <c r="AK34" s="598"/>
      <c r="AL34" s="169"/>
      <c r="AM34" s="597" t="str">
        <f>IF(AO34="","",MAX(C34:D43,U34:V43)+1)</f>
        <v/>
      </c>
      <c r="AN34" s="597"/>
      <c r="AO34" s="598"/>
      <c r="AP34" s="598"/>
      <c r="AQ34" s="598"/>
      <c r="AR34" s="598"/>
      <c r="AS34" s="598"/>
      <c r="AT34" s="598"/>
      <c r="AU34" s="598"/>
      <c r="AV34" s="598"/>
      <c r="AW34" s="598"/>
      <c r="AX34" s="598"/>
      <c r="AY34" s="598"/>
      <c r="AZ34" s="598"/>
      <c r="BA34" s="598"/>
      <c r="BB34" s="598"/>
      <c r="BC34" s="598"/>
      <c r="BD34" s="169"/>
      <c r="BE34" s="597" t="str">
        <f>IF(BG34="","",MAX(C34:D43,U34:V43,AM34:AN43)+1)</f>
        <v/>
      </c>
      <c r="BF34" s="597"/>
      <c r="BG34" s="598"/>
      <c r="BH34" s="598"/>
      <c r="BI34" s="598"/>
      <c r="BJ34" s="598"/>
      <c r="BK34" s="598"/>
      <c r="BL34" s="598"/>
      <c r="BM34" s="598"/>
      <c r="BN34" s="598"/>
      <c r="BO34" s="598"/>
      <c r="BP34" s="598"/>
      <c r="BQ34" s="598"/>
      <c r="BR34" s="598"/>
      <c r="BS34" s="598"/>
      <c r="BT34" s="598"/>
      <c r="BU34" s="598"/>
      <c r="BV34" s="169"/>
      <c r="BW34" s="597">
        <f>IF(BY34="","",MAX(C34:D43,U34:V43,AM34:AN43,BE34:BF43)+1)</f>
        <v>7</v>
      </c>
      <c r="BX34" s="597"/>
      <c r="BY34" s="598" t="str">
        <f>IF('各会計、関係団体の財政状況及び健全化判断比率'!B68="","",'各会計、関係団体の財政状況及び健全化判断比率'!B68)</f>
        <v>特別区人事・厚生事務組合</v>
      </c>
      <c r="BZ34" s="598"/>
      <c r="CA34" s="598"/>
      <c r="CB34" s="598"/>
      <c r="CC34" s="598"/>
      <c r="CD34" s="598"/>
      <c r="CE34" s="598"/>
      <c r="CF34" s="598"/>
      <c r="CG34" s="598"/>
      <c r="CH34" s="598"/>
      <c r="CI34" s="598"/>
      <c r="CJ34" s="598"/>
      <c r="CK34" s="598"/>
      <c r="CL34" s="598"/>
      <c r="CM34" s="598"/>
      <c r="CN34" s="169"/>
      <c r="CO34" s="597">
        <f>IF(CQ34="","",MAX(C34:D43,U34:V43,AM34:AN43,BE34:BF43,BW34:BX43)+1)</f>
        <v>12</v>
      </c>
      <c r="CP34" s="597"/>
      <c r="CQ34" s="598" t="str">
        <f>IF('各会計、関係団体の財政状況及び健全化判断比率'!BS7="","",'各会計、関係団体の財政状況及び健全化判断比率'!BS7)</f>
        <v>台東区土地開発公社</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v>
      </c>
      <c r="DH34" s="599"/>
      <c r="DI34" s="196"/>
    </row>
    <row r="35" spans="1:113" ht="32.25" customHeight="1" x14ac:dyDescent="0.2">
      <c r="A35" s="169"/>
      <c r="B35" s="193"/>
      <c r="C35" s="597">
        <f>IF(E35="","",C34+1)</f>
        <v>2</v>
      </c>
      <c r="D35" s="597"/>
      <c r="E35" s="598" t="str">
        <f>IF('各会計、関係団体の財政状況及び健全化判断比率'!B8="","",'各会計、関係団体の財政状況及び健全化判断比率'!B8)</f>
        <v>病院施設会計</v>
      </c>
      <c r="F35" s="598"/>
      <c r="G35" s="598"/>
      <c r="H35" s="598"/>
      <c r="I35" s="598"/>
      <c r="J35" s="598"/>
      <c r="K35" s="598"/>
      <c r="L35" s="598"/>
      <c r="M35" s="598"/>
      <c r="N35" s="598"/>
      <c r="O35" s="598"/>
      <c r="P35" s="598"/>
      <c r="Q35" s="598"/>
      <c r="R35" s="598"/>
      <c r="S35" s="598"/>
      <c r="T35" s="169"/>
      <c r="U35" s="597">
        <f>IF(W35="","",U34+1)</f>
        <v>4</v>
      </c>
      <c r="V35" s="597"/>
      <c r="W35" s="598" t="str">
        <f>IF('各会計、関係団体の財政状況及び健全化判断比率'!B29="","",'各会計、関係団体の財政状況及び健全化判断比率'!B29)</f>
        <v>介護保険会計</v>
      </c>
      <c r="X35" s="598"/>
      <c r="Y35" s="598"/>
      <c r="Z35" s="598"/>
      <c r="AA35" s="598"/>
      <c r="AB35" s="598"/>
      <c r="AC35" s="598"/>
      <c r="AD35" s="598"/>
      <c r="AE35" s="598"/>
      <c r="AF35" s="598"/>
      <c r="AG35" s="598"/>
      <c r="AH35" s="598"/>
      <c r="AI35" s="598"/>
      <c r="AJ35" s="598"/>
      <c r="AK35" s="598"/>
      <c r="AL35" s="169"/>
      <c r="AM35" s="597" t="str">
        <f t="shared" ref="AM35:AM43" si="0">IF(AO35="","",AM34+1)</f>
        <v/>
      </c>
      <c r="AN35" s="597"/>
      <c r="AO35" s="598"/>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8</v>
      </c>
      <c r="BX35" s="597"/>
      <c r="BY35" s="598" t="str">
        <f>IF('各会計、関係団体の財政状況及び健全化判断比率'!B69="","",'各会計、関係団体の財政状況及び健全化判断比率'!B69)</f>
        <v>特別区競馬組合</v>
      </c>
      <c r="BZ35" s="598"/>
      <c r="CA35" s="598"/>
      <c r="CB35" s="598"/>
      <c r="CC35" s="598"/>
      <c r="CD35" s="598"/>
      <c r="CE35" s="598"/>
      <c r="CF35" s="598"/>
      <c r="CG35" s="598"/>
      <c r="CH35" s="598"/>
      <c r="CI35" s="598"/>
      <c r="CJ35" s="598"/>
      <c r="CK35" s="598"/>
      <c r="CL35" s="598"/>
      <c r="CM35" s="598"/>
      <c r="CN35" s="169"/>
      <c r="CO35" s="597">
        <f t="shared" ref="CO35:CO43" si="3">IF(CQ35="","",CO34+1)</f>
        <v>13</v>
      </c>
      <c r="CP35" s="597"/>
      <c r="CQ35" s="598" t="str">
        <f>IF('各会計、関係団体の財政状況及び健全化判断比率'!BS8="","",'各会計、関係団体の財政状況及び健全化判断比率'!BS8)</f>
        <v>台東区産業振興事業団</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2">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5</v>
      </c>
      <c r="V36" s="597"/>
      <c r="W36" s="598" t="str">
        <f>IF('各会計、関係団体の財政状況及び健全化判断比率'!B30="","",'各会計、関係団体の財政状況及び健全化判断比率'!B30)</f>
        <v>後期高齢者医療会計</v>
      </c>
      <c r="X36" s="598"/>
      <c r="Y36" s="598"/>
      <c r="Z36" s="598"/>
      <c r="AA36" s="598"/>
      <c r="AB36" s="598"/>
      <c r="AC36" s="598"/>
      <c r="AD36" s="598"/>
      <c r="AE36" s="598"/>
      <c r="AF36" s="598"/>
      <c r="AG36" s="598"/>
      <c r="AH36" s="598"/>
      <c r="AI36" s="598"/>
      <c r="AJ36" s="598"/>
      <c r="AK36" s="598"/>
      <c r="AL36" s="169"/>
      <c r="AM36" s="597" t="str">
        <f t="shared" si="0"/>
        <v/>
      </c>
      <c r="AN36" s="597"/>
      <c r="AO36" s="598"/>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9</v>
      </c>
      <c r="BX36" s="597"/>
      <c r="BY36" s="598" t="str">
        <f>IF('各会計、関係団体の財政状況及び健全化判断比率'!B70="","",'各会計、関係団体の財政状況及び健全化判断比率'!B70)</f>
        <v>東京二十三区清掃一部事務組合</v>
      </c>
      <c r="BZ36" s="598"/>
      <c r="CA36" s="598"/>
      <c r="CB36" s="598"/>
      <c r="CC36" s="598"/>
      <c r="CD36" s="598"/>
      <c r="CE36" s="598"/>
      <c r="CF36" s="598"/>
      <c r="CG36" s="598"/>
      <c r="CH36" s="598"/>
      <c r="CI36" s="598"/>
      <c r="CJ36" s="598"/>
      <c r="CK36" s="598"/>
      <c r="CL36" s="598"/>
      <c r="CM36" s="598"/>
      <c r="CN36" s="169"/>
      <c r="CO36" s="597">
        <f t="shared" si="3"/>
        <v>14</v>
      </c>
      <c r="CP36" s="597"/>
      <c r="CQ36" s="598" t="str">
        <f>IF('各会計、関係団体の財政状況及び健全化判断比率'!BS9="","",'各会計、関係団体の財政状況及び健全化判断比率'!BS9)</f>
        <v>台東区芸術文化財団</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2">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f t="shared" si="4"/>
        <v>6</v>
      </c>
      <c r="V37" s="597"/>
      <c r="W37" s="598" t="str">
        <f>IF('各会計、関係団体の財政状況及び健全化判断比率'!B31="","",'各会計、関係団体の財政状況及び健全化判断比率'!B31)</f>
        <v>老人保健施設会計</v>
      </c>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10</v>
      </c>
      <c r="BX37" s="597"/>
      <c r="BY37" s="598" t="str">
        <f>IF('各会計、関係団体の財政状況及び健全化判断比率'!B71="","",'各会計、関係団体の財政状況及び健全化判断比率'!B71)</f>
        <v>東京都後期高齢者医療広域連合（一般会計）</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2">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11</v>
      </c>
      <c r="BX38" s="597"/>
      <c r="BY38" s="598" t="str">
        <f>IF('各会計、関係団体の財政状況及び健全化判断比率'!B72="","",'各会計、関係団体の財政状況及び健全化判断比率'!B72)</f>
        <v>東京都後期高齢者医療広域連合
（後期高齢者医療特別会計）</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2">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t="str">
        <f t="shared" si="2"/>
        <v/>
      </c>
      <c r="BX39" s="597"/>
      <c r="BY39" s="598" t="str">
        <f>IF('各会計、関係団体の財政状況及び健全化判断比率'!B73="","",'各会計、関係団体の財政状況及び健全化判断比率'!B73)</f>
        <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2">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t="str">
        <f t="shared" si="2"/>
        <v/>
      </c>
      <c r="BX40" s="597"/>
      <c r="BY40" s="598" t="str">
        <f>IF('各会計、関係団体の財政状況及び健全化判断比率'!B74="","",'各会計、関係団体の財政状況及び健全化判断比率'!B74)</f>
        <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2">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t="str">
        <f t="shared" si="2"/>
        <v/>
      </c>
      <c r="BX41" s="597"/>
      <c r="BY41" s="598" t="str">
        <f>IF('各会計、関係団体の財政状況及び健全化判断比率'!B75="","",'各会計、関係団体の財政状況及び健全化判断比率'!B75)</f>
        <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2">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2">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2">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2">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2">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2">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2">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2">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2">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2"/>
    <row r="55" spans="5:113" x14ac:dyDescent="0.2"/>
    <row r="56" spans="5:113" x14ac:dyDescent="0.2"/>
  </sheetData>
  <sheetProtection algorithmName="SHA-512" hashValue="w0gjsfDcpRmba3oW+nLTecI+kQSwVWzoIRcSEn5MT/XwyEMk2Q6+Kr6BWoS29HlDwgV/Le924jd1aONW5Q8Sag==" saltValue="EzqGr2DHuH5Bo9qZW20Lcw=="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55" zoomScaleNormal="55"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523</v>
      </c>
      <c r="G33" s="29" t="s">
        <v>524</v>
      </c>
      <c r="H33" s="29" t="s">
        <v>525</v>
      </c>
      <c r="I33" s="29" t="s">
        <v>526</v>
      </c>
      <c r="J33" s="30" t="s">
        <v>527</v>
      </c>
      <c r="K33" s="22"/>
      <c r="L33" s="22"/>
      <c r="M33" s="22"/>
      <c r="N33" s="22"/>
      <c r="O33" s="22"/>
      <c r="P33" s="22"/>
    </row>
    <row r="34" spans="1:16" ht="39" customHeight="1" x14ac:dyDescent="0.2">
      <c r="A34" s="22"/>
      <c r="B34" s="31"/>
      <c r="C34" s="1151" t="s">
        <v>529</v>
      </c>
      <c r="D34" s="1151"/>
      <c r="E34" s="1152"/>
      <c r="F34" s="32">
        <v>14.07</v>
      </c>
      <c r="G34" s="33">
        <v>17.600000000000001</v>
      </c>
      <c r="H34" s="33">
        <v>13.31</v>
      </c>
      <c r="I34" s="33">
        <v>11.72</v>
      </c>
      <c r="J34" s="34">
        <v>12.9</v>
      </c>
      <c r="K34" s="22"/>
      <c r="L34" s="22"/>
      <c r="M34" s="22"/>
      <c r="N34" s="22"/>
      <c r="O34" s="22"/>
      <c r="P34" s="22"/>
    </row>
    <row r="35" spans="1:16" ht="39" customHeight="1" x14ac:dyDescent="0.2">
      <c r="A35" s="22"/>
      <c r="B35" s="35"/>
      <c r="C35" s="1145" t="s">
        <v>530</v>
      </c>
      <c r="D35" s="1146"/>
      <c r="E35" s="1147"/>
      <c r="F35" s="36">
        <v>1.45</v>
      </c>
      <c r="G35" s="37">
        <v>0.52</v>
      </c>
      <c r="H35" s="37">
        <v>1.1599999999999999</v>
      </c>
      <c r="I35" s="37">
        <v>0.66</v>
      </c>
      <c r="J35" s="38">
        <v>0.72</v>
      </c>
      <c r="K35" s="22"/>
      <c r="L35" s="22"/>
      <c r="M35" s="22"/>
      <c r="N35" s="22"/>
      <c r="O35" s="22"/>
      <c r="P35" s="22"/>
    </row>
    <row r="36" spans="1:16" ht="39" customHeight="1" x14ac:dyDescent="0.2">
      <c r="A36" s="22"/>
      <c r="B36" s="35"/>
      <c r="C36" s="1145" t="s">
        <v>531</v>
      </c>
      <c r="D36" s="1146"/>
      <c r="E36" s="1147"/>
      <c r="F36" s="36">
        <v>0.65</v>
      </c>
      <c r="G36" s="37">
        <v>0.89</v>
      </c>
      <c r="H36" s="37">
        <v>0.57999999999999996</v>
      </c>
      <c r="I36" s="37">
        <v>0.48</v>
      </c>
      <c r="J36" s="38">
        <v>0.53</v>
      </c>
      <c r="K36" s="22"/>
      <c r="L36" s="22"/>
      <c r="M36" s="22"/>
      <c r="N36" s="22"/>
      <c r="O36" s="22"/>
      <c r="P36" s="22"/>
    </row>
    <row r="37" spans="1:16" ht="39" customHeight="1" x14ac:dyDescent="0.2">
      <c r="A37" s="22"/>
      <c r="B37" s="35"/>
      <c r="C37" s="1145" t="s">
        <v>532</v>
      </c>
      <c r="D37" s="1146"/>
      <c r="E37" s="1147"/>
      <c r="F37" s="36">
        <v>0.27</v>
      </c>
      <c r="G37" s="37">
        <v>0.27</v>
      </c>
      <c r="H37" s="37">
        <v>0.26</v>
      </c>
      <c r="I37" s="37">
        <v>0.35</v>
      </c>
      <c r="J37" s="38">
        <v>0.18</v>
      </c>
      <c r="K37" s="22"/>
      <c r="L37" s="22"/>
      <c r="M37" s="22"/>
      <c r="N37" s="22"/>
      <c r="O37" s="22"/>
      <c r="P37" s="22"/>
    </row>
    <row r="38" spans="1:16" ht="39" customHeight="1" x14ac:dyDescent="0.2">
      <c r="A38" s="22"/>
      <c r="B38" s="35"/>
      <c r="C38" s="1145" t="s">
        <v>533</v>
      </c>
      <c r="D38" s="1146"/>
      <c r="E38" s="1147"/>
      <c r="F38" s="36">
        <v>0</v>
      </c>
      <c r="G38" s="37">
        <v>0</v>
      </c>
      <c r="H38" s="37">
        <v>0</v>
      </c>
      <c r="I38" s="37">
        <v>0</v>
      </c>
      <c r="J38" s="38">
        <v>0</v>
      </c>
      <c r="K38" s="22"/>
      <c r="L38" s="22"/>
      <c r="M38" s="22"/>
      <c r="N38" s="22"/>
      <c r="O38" s="22"/>
      <c r="P38" s="22"/>
    </row>
    <row r="39" spans="1:16" ht="39" customHeight="1" x14ac:dyDescent="0.2">
      <c r="A39" s="22"/>
      <c r="B39" s="35"/>
      <c r="C39" s="1145" t="s">
        <v>534</v>
      </c>
      <c r="D39" s="1146"/>
      <c r="E39" s="1147"/>
      <c r="F39" s="36">
        <v>0</v>
      </c>
      <c r="G39" s="37">
        <v>0</v>
      </c>
      <c r="H39" s="37">
        <v>0</v>
      </c>
      <c r="I39" s="37">
        <v>0</v>
      </c>
      <c r="J39" s="38">
        <v>0</v>
      </c>
      <c r="K39" s="22"/>
      <c r="L39" s="22"/>
      <c r="M39" s="22"/>
      <c r="N39" s="22"/>
      <c r="O39" s="22"/>
      <c r="P39" s="22"/>
    </row>
    <row r="40" spans="1:16" ht="39" customHeight="1" x14ac:dyDescent="0.2">
      <c r="A40" s="22"/>
      <c r="B40" s="35"/>
      <c r="C40" s="1145"/>
      <c r="D40" s="1146"/>
      <c r="E40" s="1147"/>
      <c r="F40" s="36"/>
      <c r="G40" s="37"/>
      <c r="H40" s="37"/>
      <c r="I40" s="37"/>
      <c r="J40" s="38"/>
      <c r="K40" s="22"/>
      <c r="L40" s="22"/>
      <c r="M40" s="22"/>
      <c r="N40" s="22"/>
      <c r="O40" s="22"/>
      <c r="P40" s="22"/>
    </row>
    <row r="41" spans="1:16" ht="39" customHeight="1" x14ac:dyDescent="0.2">
      <c r="A41" s="22"/>
      <c r="B41" s="35"/>
      <c r="C41" s="1145"/>
      <c r="D41" s="1146"/>
      <c r="E41" s="1147"/>
      <c r="F41" s="36"/>
      <c r="G41" s="37"/>
      <c r="H41" s="37"/>
      <c r="I41" s="37"/>
      <c r="J41" s="38"/>
      <c r="K41" s="22"/>
      <c r="L41" s="22"/>
      <c r="M41" s="22"/>
      <c r="N41" s="22"/>
      <c r="O41" s="22"/>
      <c r="P41" s="22"/>
    </row>
    <row r="42" spans="1:16" ht="39" customHeight="1" x14ac:dyDescent="0.2">
      <c r="A42" s="22"/>
      <c r="B42" s="39"/>
      <c r="C42" s="1145" t="s">
        <v>535</v>
      </c>
      <c r="D42" s="1146"/>
      <c r="E42" s="1147"/>
      <c r="F42" s="36" t="s">
        <v>484</v>
      </c>
      <c r="G42" s="37" t="s">
        <v>484</v>
      </c>
      <c r="H42" s="37" t="s">
        <v>484</v>
      </c>
      <c r="I42" s="37" t="s">
        <v>484</v>
      </c>
      <c r="J42" s="38" t="s">
        <v>484</v>
      </c>
      <c r="K42" s="22"/>
      <c r="L42" s="22"/>
      <c r="M42" s="22"/>
      <c r="N42" s="22"/>
      <c r="O42" s="22"/>
      <c r="P42" s="22"/>
    </row>
    <row r="43" spans="1:16" ht="39" customHeight="1" thickBot="1" x14ac:dyDescent="0.25">
      <c r="A43" s="22"/>
      <c r="B43" s="40"/>
      <c r="C43" s="1148" t="s">
        <v>536</v>
      </c>
      <c r="D43" s="1149"/>
      <c r="E43" s="1150"/>
      <c r="F43" s="41" t="s">
        <v>484</v>
      </c>
      <c r="G43" s="42" t="s">
        <v>484</v>
      </c>
      <c r="H43" s="42" t="s">
        <v>484</v>
      </c>
      <c r="I43" s="42" t="s">
        <v>484</v>
      </c>
      <c r="J43" s="43" t="s">
        <v>484</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gI8CyQ8c6T8uMc5LWwuZFmpTicZjQmSydKEQIudVkqk38fj21DQ0serfErXq7DvPYiHNUc06M3GzHximrli/hg==" saltValue="mGXXEt+KZhTFbboyrocLc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55" zoomScaleNormal="55" zoomScaleSheetLayoutView="55" workbookViewId="0">
      <selection activeCell="O61" sqref="O61"/>
    </sheetView>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x14ac:dyDescent="0.2">
      <c r="A45" s="48"/>
      <c r="B45" s="1153" t="s">
        <v>9</v>
      </c>
      <c r="C45" s="1154"/>
      <c r="D45" s="58"/>
      <c r="E45" s="1159" t="s">
        <v>10</v>
      </c>
      <c r="F45" s="1159"/>
      <c r="G45" s="1159"/>
      <c r="H45" s="1159"/>
      <c r="I45" s="1159"/>
      <c r="J45" s="1160"/>
      <c r="K45" s="59">
        <v>881</v>
      </c>
      <c r="L45" s="60">
        <v>773</v>
      </c>
      <c r="M45" s="60">
        <v>867</v>
      </c>
      <c r="N45" s="60">
        <v>930</v>
      </c>
      <c r="O45" s="61">
        <v>1032</v>
      </c>
      <c r="P45" s="48"/>
      <c r="Q45" s="48"/>
      <c r="R45" s="48"/>
      <c r="S45" s="48"/>
      <c r="T45" s="48"/>
      <c r="U45" s="48"/>
    </row>
    <row r="46" spans="1:21" ht="30.75" customHeight="1" x14ac:dyDescent="0.2">
      <c r="A46" s="48"/>
      <c r="B46" s="1155"/>
      <c r="C46" s="1156"/>
      <c r="D46" s="62"/>
      <c r="E46" s="1161" t="s">
        <v>11</v>
      </c>
      <c r="F46" s="1161"/>
      <c r="G46" s="1161"/>
      <c r="H46" s="1161"/>
      <c r="I46" s="1161"/>
      <c r="J46" s="1162"/>
      <c r="K46" s="63" t="s">
        <v>484</v>
      </c>
      <c r="L46" s="64" t="s">
        <v>484</v>
      </c>
      <c r="M46" s="64" t="s">
        <v>484</v>
      </c>
      <c r="N46" s="64" t="s">
        <v>484</v>
      </c>
      <c r="O46" s="65" t="s">
        <v>484</v>
      </c>
      <c r="P46" s="48"/>
      <c r="Q46" s="48"/>
      <c r="R46" s="48"/>
      <c r="S46" s="48"/>
      <c r="T46" s="48"/>
      <c r="U46" s="48"/>
    </row>
    <row r="47" spans="1:21" ht="30.75" customHeight="1" x14ac:dyDescent="0.2">
      <c r="A47" s="48"/>
      <c r="B47" s="1155"/>
      <c r="C47" s="1156"/>
      <c r="D47" s="62"/>
      <c r="E47" s="1161" t="s">
        <v>12</v>
      </c>
      <c r="F47" s="1161"/>
      <c r="G47" s="1161"/>
      <c r="H47" s="1161"/>
      <c r="I47" s="1161"/>
      <c r="J47" s="1162"/>
      <c r="K47" s="63">
        <v>204</v>
      </c>
      <c r="L47" s="64">
        <v>226</v>
      </c>
      <c r="M47" s="64">
        <v>231</v>
      </c>
      <c r="N47" s="64">
        <v>215</v>
      </c>
      <c r="O47" s="65">
        <v>178</v>
      </c>
      <c r="P47" s="48"/>
      <c r="Q47" s="48"/>
      <c r="R47" s="48"/>
      <c r="S47" s="48"/>
      <c r="T47" s="48"/>
      <c r="U47" s="48"/>
    </row>
    <row r="48" spans="1:21" ht="30.75" customHeight="1" x14ac:dyDescent="0.2">
      <c r="A48" s="48"/>
      <c r="B48" s="1155"/>
      <c r="C48" s="1156"/>
      <c r="D48" s="62"/>
      <c r="E48" s="1161" t="s">
        <v>13</v>
      </c>
      <c r="F48" s="1161"/>
      <c r="G48" s="1161"/>
      <c r="H48" s="1161"/>
      <c r="I48" s="1161"/>
      <c r="J48" s="1162"/>
      <c r="K48" s="63">
        <v>119</v>
      </c>
      <c r="L48" s="64">
        <v>119</v>
      </c>
      <c r="M48" s="64">
        <v>119</v>
      </c>
      <c r="N48" s="64">
        <v>119</v>
      </c>
      <c r="O48" s="65">
        <v>119</v>
      </c>
      <c r="P48" s="48"/>
      <c r="Q48" s="48"/>
      <c r="R48" s="48"/>
      <c r="S48" s="48"/>
      <c r="T48" s="48"/>
      <c r="U48" s="48"/>
    </row>
    <row r="49" spans="1:21" ht="30.75" customHeight="1" x14ac:dyDescent="0.2">
      <c r="A49" s="48"/>
      <c r="B49" s="1155"/>
      <c r="C49" s="1156"/>
      <c r="D49" s="62"/>
      <c r="E49" s="1161" t="s">
        <v>14</v>
      </c>
      <c r="F49" s="1161"/>
      <c r="G49" s="1161"/>
      <c r="H49" s="1161"/>
      <c r="I49" s="1161"/>
      <c r="J49" s="1162"/>
      <c r="K49" s="63">
        <v>85</v>
      </c>
      <c r="L49" s="64">
        <v>84</v>
      </c>
      <c r="M49" s="64">
        <v>73</v>
      </c>
      <c r="N49" s="64">
        <v>89</v>
      </c>
      <c r="O49" s="65">
        <v>145</v>
      </c>
      <c r="P49" s="48"/>
      <c r="Q49" s="48"/>
      <c r="R49" s="48"/>
      <c r="S49" s="48"/>
      <c r="T49" s="48"/>
      <c r="U49" s="48"/>
    </row>
    <row r="50" spans="1:21" ht="30.75" customHeight="1" x14ac:dyDescent="0.2">
      <c r="A50" s="48"/>
      <c r="B50" s="1155"/>
      <c r="C50" s="1156"/>
      <c r="D50" s="62"/>
      <c r="E50" s="1161" t="s">
        <v>15</v>
      </c>
      <c r="F50" s="1161"/>
      <c r="G50" s="1161"/>
      <c r="H50" s="1161"/>
      <c r="I50" s="1161"/>
      <c r="J50" s="1162"/>
      <c r="K50" s="63">
        <v>12</v>
      </c>
      <c r="L50" s="64">
        <v>12</v>
      </c>
      <c r="M50" s="64">
        <v>12</v>
      </c>
      <c r="N50" s="64">
        <v>12</v>
      </c>
      <c r="O50" s="65">
        <v>12</v>
      </c>
      <c r="P50" s="48"/>
      <c r="Q50" s="48"/>
      <c r="R50" s="48"/>
      <c r="S50" s="48"/>
      <c r="T50" s="48"/>
      <c r="U50" s="48"/>
    </row>
    <row r="51" spans="1:21" ht="30.75" customHeight="1" x14ac:dyDescent="0.2">
      <c r="A51" s="48"/>
      <c r="B51" s="1157"/>
      <c r="C51" s="1158"/>
      <c r="D51" s="66"/>
      <c r="E51" s="1161" t="s">
        <v>16</v>
      </c>
      <c r="F51" s="1161"/>
      <c r="G51" s="1161"/>
      <c r="H51" s="1161"/>
      <c r="I51" s="1161"/>
      <c r="J51" s="1162"/>
      <c r="K51" s="63" t="s">
        <v>484</v>
      </c>
      <c r="L51" s="64" t="s">
        <v>484</v>
      </c>
      <c r="M51" s="64" t="s">
        <v>484</v>
      </c>
      <c r="N51" s="64" t="s">
        <v>484</v>
      </c>
      <c r="O51" s="65" t="s">
        <v>484</v>
      </c>
      <c r="P51" s="48"/>
      <c r="Q51" s="48"/>
      <c r="R51" s="48"/>
      <c r="S51" s="48"/>
      <c r="T51" s="48"/>
      <c r="U51" s="48"/>
    </row>
    <row r="52" spans="1:21" ht="30.75" customHeight="1" x14ac:dyDescent="0.2">
      <c r="A52" s="48"/>
      <c r="B52" s="1163" t="s">
        <v>17</v>
      </c>
      <c r="C52" s="1164"/>
      <c r="D52" s="66"/>
      <c r="E52" s="1161" t="s">
        <v>18</v>
      </c>
      <c r="F52" s="1161"/>
      <c r="G52" s="1161"/>
      <c r="H52" s="1161"/>
      <c r="I52" s="1161"/>
      <c r="J52" s="1162"/>
      <c r="K52" s="63">
        <v>2867</v>
      </c>
      <c r="L52" s="64">
        <v>2742</v>
      </c>
      <c r="M52" s="64">
        <v>2554</v>
      </c>
      <c r="N52" s="64">
        <v>2336</v>
      </c>
      <c r="O52" s="65">
        <v>1940</v>
      </c>
      <c r="P52" s="48"/>
      <c r="Q52" s="48"/>
      <c r="R52" s="48"/>
      <c r="S52" s="48"/>
      <c r="T52" s="48"/>
      <c r="U52" s="48"/>
    </row>
    <row r="53" spans="1:21" ht="30.75" customHeight="1" thickBot="1" x14ac:dyDescent="0.25">
      <c r="A53" s="48"/>
      <c r="B53" s="1165" t="s">
        <v>19</v>
      </c>
      <c r="C53" s="1166"/>
      <c r="D53" s="67"/>
      <c r="E53" s="1167" t="s">
        <v>20</v>
      </c>
      <c r="F53" s="1167"/>
      <c r="G53" s="1167"/>
      <c r="H53" s="1167"/>
      <c r="I53" s="1167"/>
      <c r="J53" s="1168"/>
      <c r="K53" s="68">
        <v>-1566</v>
      </c>
      <c r="L53" s="69">
        <v>-1528</v>
      </c>
      <c r="M53" s="69">
        <v>-1252</v>
      </c>
      <c r="N53" s="69">
        <v>-971</v>
      </c>
      <c r="O53" s="70">
        <v>-454</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537</v>
      </c>
      <c r="L57" s="81" t="s">
        <v>538</v>
      </c>
      <c r="M57" s="81" t="s">
        <v>539</v>
      </c>
      <c r="N57" s="81" t="s">
        <v>540</v>
      </c>
      <c r="O57" s="82" t="s">
        <v>541</v>
      </c>
      <c r="P57" s="48"/>
      <c r="Q57" s="48"/>
      <c r="R57" s="48"/>
      <c r="S57" s="48"/>
      <c r="T57" s="48"/>
      <c r="U57" s="48"/>
    </row>
    <row r="58" spans="1:21" ht="31.5" customHeight="1" x14ac:dyDescent="0.2">
      <c r="B58" s="1169" t="s">
        <v>24</v>
      </c>
      <c r="C58" s="1170"/>
      <c r="D58" s="1175" t="s">
        <v>25</v>
      </c>
      <c r="E58" s="1176"/>
      <c r="F58" s="1176"/>
      <c r="G58" s="1176"/>
      <c r="H58" s="1176"/>
      <c r="I58" s="1176"/>
      <c r="J58" s="1177"/>
      <c r="K58" s="83" t="s">
        <v>559</v>
      </c>
      <c r="L58" s="84" t="s">
        <v>559</v>
      </c>
      <c r="M58" s="84" t="s">
        <v>559</v>
      </c>
      <c r="N58" s="84" t="s">
        <v>559</v>
      </c>
      <c r="O58" s="85" t="s">
        <v>559</v>
      </c>
    </row>
    <row r="59" spans="1:21" ht="31.5" customHeight="1" x14ac:dyDescent="0.2">
      <c r="B59" s="1171"/>
      <c r="C59" s="1172"/>
      <c r="D59" s="1178" t="s">
        <v>26</v>
      </c>
      <c r="E59" s="1179"/>
      <c r="F59" s="1179"/>
      <c r="G59" s="1179"/>
      <c r="H59" s="1179"/>
      <c r="I59" s="1179"/>
      <c r="J59" s="1180"/>
      <c r="K59" s="86">
        <v>7906</v>
      </c>
      <c r="L59" s="87">
        <v>8090</v>
      </c>
      <c r="M59" s="87">
        <v>8354</v>
      </c>
      <c r="N59" s="87">
        <v>8488</v>
      </c>
      <c r="O59" s="88">
        <v>8581</v>
      </c>
    </row>
    <row r="60" spans="1:21" ht="31.5" customHeight="1" thickBot="1" x14ac:dyDescent="0.25">
      <c r="B60" s="1173"/>
      <c r="C60" s="1174"/>
      <c r="D60" s="1181" t="s">
        <v>27</v>
      </c>
      <c r="E60" s="1182"/>
      <c r="F60" s="1182"/>
      <c r="G60" s="1182"/>
      <c r="H60" s="1182"/>
      <c r="I60" s="1182"/>
      <c r="J60" s="1183"/>
      <c r="K60" s="89">
        <v>483</v>
      </c>
      <c r="L60" s="90">
        <v>687</v>
      </c>
      <c r="M60" s="90">
        <v>913</v>
      </c>
      <c r="N60" s="90">
        <v>988</v>
      </c>
      <c r="O60" s="91">
        <v>888</v>
      </c>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upQKFZwGQMm1/VXSVk4wP9VT6F7AmErfnQqkRWlS92t4il7/Tzv4u5imyILYlkI7juWSYFHb6He2iwBA5OwmBA==" saltValue="IDNZZa4YR6TI/74hhioGJw=="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55" zoomScaleNormal="55" zoomScaleSheetLayoutView="100" workbookViewId="0"/>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523</v>
      </c>
      <c r="J40" s="103" t="s">
        <v>524</v>
      </c>
      <c r="K40" s="103" t="s">
        <v>525</v>
      </c>
      <c r="L40" s="103" t="s">
        <v>526</v>
      </c>
      <c r="M40" s="104" t="s">
        <v>527</v>
      </c>
    </row>
    <row r="41" spans="2:13" ht="27.75" customHeight="1" x14ac:dyDescent="0.2">
      <c r="B41" s="1184" t="s">
        <v>30</v>
      </c>
      <c r="C41" s="1185"/>
      <c r="D41" s="105"/>
      <c r="E41" s="1190" t="s">
        <v>31</v>
      </c>
      <c r="F41" s="1190"/>
      <c r="G41" s="1190"/>
      <c r="H41" s="1191"/>
      <c r="I41" s="343">
        <v>15237</v>
      </c>
      <c r="J41" s="344">
        <v>15893</v>
      </c>
      <c r="K41" s="344">
        <v>15834</v>
      </c>
      <c r="L41" s="344">
        <v>15958</v>
      </c>
      <c r="M41" s="345">
        <v>18435</v>
      </c>
    </row>
    <row r="42" spans="2:13" ht="27.75" customHeight="1" x14ac:dyDescent="0.2">
      <c r="B42" s="1186"/>
      <c r="C42" s="1187"/>
      <c r="D42" s="106"/>
      <c r="E42" s="1192" t="s">
        <v>32</v>
      </c>
      <c r="F42" s="1192"/>
      <c r="G42" s="1192"/>
      <c r="H42" s="1193"/>
      <c r="I42" s="346">
        <v>60</v>
      </c>
      <c r="J42" s="347">
        <v>159</v>
      </c>
      <c r="K42" s="347">
        <v>149</v>
      </c>
      <c r="L42" s="347">
        <v>24</v>
      </c>
      <c r="M42" s="348" t="s">
        <v>484</v>
      </c>
    </row>
    <row r="43" spans="2:13" ht="27.75" customHeight="1" x14ac:dyDescent="0.2">
      <c r="B43" s="1186"/>
      <c r="C43" s="1187"/>
      <c r="D43" s="106"/>
      <c r="E43" s="1192" t="s">
        <v>33</v>
      </c>
      <c r="F43" s="1192"/>
      <c r="G43" s="1192"/>
      <c r="H43" s="1193"/>
      <c r="I43" s="346">
        <v>1681</v>
      </c>
      <c r="J43" s="347">
        <v>1595</v>
      </c>
      <c r="K43" s="347">
        <v>1507</v>
      </c>
      <c r="L43" s="347">
        <v>1417</v>
      </c>
      <c r="M43" s="348">
        <v>1560</v>
      </c>
    </row>
    <row r="44" spans="2:13" ht="27.75" customHeight="1" x14ac:dyDescent="0.2">
      <c r="B44" s="1186"/>
      <c r="C44" s="1187"/>
      <c r="D44" s="106"/>
      <c r="E44" s="1192" t="s">
        <v>34</v>
      </c>
      <c r="F44" s="1192"/>
      <c r="G44" s="1192"/>
      <c r="H44" s="1193"/>
      <c r="I44" s="346">
        <v>1065</v>
      </c>
      <c r="J44" s="347">
        <v>1249</v>
      </c>
      <c r="K44" s="347">
        <v>1390</v>
      </c>
      <c r="L44" s="347">
        <v>1394</v>
      </c>
      <c r="M44" s="348">
        <v>1658</v>
      </c>
    </row>
    <row r="45" spans="2:13" ht="27.75" customHeight="1" x14ac:dyDescent="0.2">
      <c r="B45" s="1186"/>
      <c r="C45" s="1187"/>
      <c r="D45" s="106"/>
      <c r="E45" s="1192" t="s">
        <v>35</v>
      </c>
      <c r="F45" s="1192"/>
      <c r="G45" s="1192"/>
      <c r="H45" s="1193"/>
      <c r="I45" s="346">
        <v>10179</v>
      </c>
      <c r="J45" s="347">
        <v>10938</v>
      </c>
      <c r="K45" s="347">
        <v>10393</v>
      </c>
      <c r="L45" s="347">
        <v>10354</v>
      </c>
      <c r="M45" s="348">
        <v>11400</v>
      </c>
    </row>
    <row r="46" spans="2:13" ht="27.75" customHeight="1" x14ac:dyDescent="0.2">
      <c r="B46" s="1186"/>
      <c r="C46" s="1187"/>
      <c r="D46" s="107"/>
      <c r="E46" s="1192" t="s">
        <v>36</v>
      </c>
      <c r="F46" s="1192"/>
      <c r="G46" s="1192"/>
      <c r="H46" s="1193"/>
      <c r="I46" s="346" t="s">
        <v>484</v>
      </c>
      <c r="J46" s="347" t="s">
        <v>484</v>
      </c>
      <c r="K46" s="347" t="s">
        <v>484</v>
      </c>
      <c r="L46" s="347" t="s">
        <v>484</v>
      </c>
      <c r="M46" s="348" t="s">
        <v>484</v>
      </c>
    </row>
    <row r="47" spans="2:13" ht="27.75" customHeight="1" x14ac:dyDescent="0.2">
      <c r="B47" s="1186"/>
      <c r="C47" s="1187"/>
      <c r="D47" s="108"/>
      <c r="E47" s="1194" t="s">
        <v>37</v>
      </c>
      <c r="F47" s="1195"/>
      <c r="G47" s="1195"/>
      <c r="H47" s="1196"/>
      <c r="I47" s="346" t="s">
        <v>484</v>
      </c>
      <c r="J47" s="347" t="s">
        <v>484</v>
      </c>
      <c r="K47" s="347" t="s">
        <v>484</v>
      </c>
      <c r="L47" s="347" t="s">
        <v>484</v>
      </c>
      <c r="M47" s="348" t="s">
        <v>484</v>
      </c>
    </row>
    <row r="48" spans="2:13" ht="27.75" customHeight="1" x14ac:dyDescent="0.2">
      <c r="B48" s="1186"/>
      <c r="C48" s="1187"/>
      <c r="D48" s="106"/>
      <c r="E48" s="1192" t="s">
        <v>38</v>
      </c>
      <c r="F48" s="1192"/>
      <c r="G48" s="1192"/>
      <c r="H48" s="1193"/>
      <c r="I48" s="346" t="s">
        <v>484</v>
      </c>
      <c r="J48" s="347" t="s">
        <v>484</v>
      </c>
      <c r="K48" s="347" t="s">
        <v>484</v>
      </c>
      <c r="L48" s="347" t="s">
        <v>484</v>
      </c>
      <c r="M48" s="348" t="s">
        <v>484</v>
      </c>
    </row>
    <row r="49" spans="2:13" ht="27.75" customHeight="1" x14ac:dyDescent="0.2">
      <c r="B49" s="1188"/>
      <c r="C49" s="1189"/>
      <c r="D49" s="106"/>
      <c r="E49" s="1192" t="s">
        <v>39</v>
      </c>
      <c r="F49" s="1192"/>
      <c r="G49" s="1192"/>
      <c r="H49" s="1193"/>
      <c r="I49" s="346" t="s">
        <v>484</v>
      </c>
      <c r="J49" s="347" t="s">
        <v>484</v>
      </c>
      <c r="K49" s="347" t="s">
        <v>484</v>
      </c>
      <c r="L49" s="347" t="s">
        <v>484</v>
      </c>
      <c r="M49" s="348" t="s">
        <v>484</v>
      </c>
    </row>
    <row r="50" spans="2:13" ht="27.75" customHeight="1" x14ac:dyDescent="0.2">
      <c r="B50" s="1197" t="s">
        <v>40</v>
      </c>
      <c r="C50" s="1198"/>
      <c r="D50" s="109"/>
      <c r="E50" s="1192" t="s">
        <v>41</v>
      </c>
      <c r="F50" s="1192"/>
      <c r="G50" s="1192"/>
      <c r="H50" s="1193"/>
      <c r="I50" s="346">
        <v>49610</v>
      </c>
      <c r="J50" s="347">
        <v>52710</v>
      </c>
      <c r="K50" s="347">
        <v>59246</v>
      </c>
      <c r="L50" s="347">
        <v>62347</v>
      </c>
      <c r="M50" s="348">
        <v>61339</v>
      </c>
    </row>
    <row r="51" spans="2:13" ht="27.75" customHeight="1" x14ac:dyDescent="0.2">
      <c r="B51" s="1186"/>
      <c r="C51" s="1187"/>
      <c r="D51" s="106"/>
      <c r="E51" s="1192" t="s">
        <v>42</v>
      </c>
      <c r="F51" s="1192"/>
      <c r="G51" s="1192"/>
      <c r="H51" s="1193"/>
      <c r="I51" s="346">
        <v>536</v>
      </c>
      <c r="J51" s="347">
        <v>508</v>
      </c>
      <c r="K51" s="347">
        <v>480</v>
      </c>
      <c r="L51" s="347">
        <v>450</v>
      </c>
      <c r="M51" s="348">
        <v>421</v>
      </c>
    </row>
    <row r="52" spans="2:13" ht="27.75" customHeight="1" x14ac:dyDescent="0.2">
      <c r="B52" s="1188"/>
      <c r="C52" s="1189"/>
      <c r="D52" s="106"/>
      <c r="E52" s="1192" t="s">
        <v>43</v>
      </c>
      <c r="F52" s="1192"/>
      <c r="G52" s="1192"/>
      <c r="H52" s="1193"/>
      <c r="I52" s="346">
        <v>23756</v>
      </c>
      <c r="J52" s="347">
        <v>26231</v>
      </c>
      <c r="K52" s="347">
        <v>25471</v>
      </c>
      <c r="L52" s="347">
        <v>23580</v>
      </c>
      <c r="M52" s="348">
        <v>23535</v>
      </c>
    </row>
    <row r="53" spans="2:13" ht="27.75" customHeight="1" thickBot="1" x14ac:dyDescent="0.25">
      <c r="B53" s="1199" t="s">
        <v>19</v>
      </c>
      <c r="C53" s="1200"/>
      <c r="D53" s="110"/>
      <c r="E53" s="1201" t="s">
        <v>44</v>
      </c>
      <c r="F53" s="1201"/>
      <c r="G53" s="1201"/>
      <c r="H53" s="1202"/>
      <c r="I53" s="349">
        <v>-45679</v>
      </c>
      <c r="J53" s="350">
        <v>-49614</v>
      </c>
      <c r="K53" s="350">
        <v>-55925</v>
      </c>
      <c r="L53" s="350">
        <v>-57231</v>
      </c>
      <c r="M53" s="351">
        <v>-52241</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zKOQLAh3Kc1m+1AWIeBVoUHB51pR4TVZQwTWtHIl9wB7dya2WLskr7tllpundpYST/y2zS6STbGwM7t7svDK6A==" saltValue="SyxoUSHat15sq5NTZTIwk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A53" zoomScale="70" zoomScaleNormal="70" zoomScaleSheetLayoutView="100" workbookViewId="0">
      <selection activeCell="H56" sqref="H56"/>
    </sheetView>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525</v>
      </c>
      <c r="G54" s="119" t="s">
        <v>526</v>
      </c>
      <c r="H54" s="120" t="s">
        <v>527</v>
      </c>
    </row>
    <row r="55" spans="2:8" ht="52.5" customHeight="1" x14ac:dyDescent="0.2">
      <c r="B55" s="121"/>
      <c r="C55" s="1211" t="s">
        <v>46</v>
      </c>
      <c r="D55" s="1211"/>
      <c r="E55" s="1212"/>
      <c r="F55" s="352">
        <v>11669</v>
      </c>
      <c r="G55" s="352">
        <v>15992</v>
      </c>
      <c r="H55" s="353">
        <v>16113</v>
      </c>
    </row>
    <row r="56" spans="2:8" ht="52.5" customHeight="1" x14ac:dyDescent="0.2">
      <c r="B56" s="122"/>
      <c r="C56" s="1213" t="s">
        <v>47</v>
      </c>
      <c r="D56" s="1213"/>
      <c r="E56" s="1214"/>
      <c r="F56" s="354">
        <v>4658</v>
      </c>
      <c r="G56" s="354">
        <v>4667</v>
      </c>
      <c r="H56" s="355">
        <v>4180</v>
      </c>
    </row>
    <row r="57" spans="2:8" ht="53.25" customHeight="1" x14ac:dyDescent="0.2">
      <c r="B57" s="122"/>
      <c r="C57" s="1215" t="s">
        <v>48</v>
      </c>
      <c r="D57" s="1215"/>
      <c r="E57" s="1216"/>
      <c r="F57" s="356">
        <v>37452</v>
      </c>
      <c r="G57" s="356">
        <v>36130</v>
      </c>
      <c r="H57" s="357">
        <v>35886</v>
      </c>
    </row>
    <row r="58" spans="2:8" ht="45.75" customHeight="1" x14ac:dyDescent="0.2">
      <c r="B58" s="123"/>
      <c r="C58" s="1203" t="s">
        <v>552</v>
      </c>
      <c r="D58" s="1204"/>
      <c r="E58" s="1205"/>
      <c r="F58" s="358">
        <v>25577</v>
      </c>
      <c r="G58" s="358">
        <v>22135</v>
      </c>
      <c r="H58" s="359">
        <v>22164</v>
      </c>
    </row>
    <row r="59" spans="2:8" ht="45.75" customHeight="1" x14ac:dyDescent="0.2">
      <c r="B59" s="123"/>
      <c r="C59" s="1203" t="s">
        <v>553</v>
      </c>
      <c r="D59" s="1204"/>
      <c r="E59" s="1205"/>
      <c r="F59" s="358">
        <v>0</v>
      </c>
      <c r="G59" s="358">
        <v>3000</v>
      </c>
      <c r="H59" s="359">
        <v>4004</v>
      </c>
    </row>
    <row r="60" spans="2:8" ht="45.75" customHeight="1" x14ac:dyDescent="0.2">
      <c r="B60" s="123"/>
      <c r="C60" s="1203" t="s">
        <v>554</v>
      </c>
      <c r="D60" s="1204"/>
      <c r="E60" s="1205"/>
      <c r="F60" s="358">
        <v>3955</v>
      </c>
      <c r="G60" s="358">
        <v>3823</v>
      </c>
      <c r="H60" s="359">
        <v>3435</v>
      </c>
    </row>
    <row r="61" spans="2:8" ht="45.75" customHeight="1" x14ac:dyDescent="0.2">
      <c r="B61" s="123"/>
      <c r="C61" s="1203" t="s">
        <v>555</v>
      </c>
      <c r="D61" s="1204"/>
      <c r="E61" s="1205"/>
      <c r="F61" s="358">
        <v>4529</v>
      </c>
      <c r="G61" s="358">
        <v>3714</v>
      </c>
      <c r="H61" s="359">
        <v>2710</v>
      </c>
    </row>
    <row r="62" spans="2:8" ht="45.75" customHeight="1" thickBot="1" x14ac:dyDescent="0.25">
      <c r="B62" s="124"/>
      <c r="C62" s="1206" t="s">
        <v>556</v>
      </c>
      <c r="D62" s="1207"/>
      <c r="E62" s="1208"/>
      <c r="F62" s="360">
        <v>1453</v>
      </c>
      <c r="G62" s="360">
        <v>1414</v>
      </c>
      <c r="H62" s="361">
        <v>1312</v>
      </c>
    </row>
    <row r="63" spans="2:8" ht="52.5" customHeight="1" thickBot="1" x14ac:dyDescent="0.25">
      <c r="B63" s="125"/>
      <c r="C63" s="1209" t="s">
        <v>49</v>
      </c>
      <c r="D63" s="1209"/>
      <c r="E63" s="1210"/>
      <c r="F63" s="362">
        <v>53778</v>
      </c>
      <c r="G63" s="362">
        <v>56790</v>
      </c>
      <c r="H63" s="363">
        <v>56179</v>
      </c>
    </row>
    <row r="64" spans="2:8" ht="13.2" x14ac:dyDescent="0.2"/>
  </sheetData>
  <sheetProtection algorithmName="SHA-512" hashValue="g54KgGYqOps4Gq2bnIcjKViOd0DVGO6AnP+Ioc3ILDXwjIGdBPe7onLWVVfWixa2gDYnfWtXeXPRHILxNThSNQ==" saltValue="q8CvqOa4teHS2X6eSAaOE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2" customWidth="1"/>
    <col min="2" max="8" width="13.33203125" style="132" customWidth="1"/>
    <col min="9" max="16384" width="11.109375" style="132"/>
  </cols>
  <sheetData>
    <row r="1" spans="1:8" x14ac:dyDescent="0.2">
      <c r="A1" s="126"/>
      <c r="B1" s="127"/>
      <c r="C1" s="128"/>
      <c r="D1" s="129"/>
      <c r="E1" s="130"/>
      <c r="F1" s="130"/>
      <c r="G1" s="130"/>
      <c r="H1" s="131"/>
    </row>
    <row r="2" spans="1:8" x14ac:dyDescent="0.2">
      <c r="A2" s="133"/>
      <c r="B2" s="134"/>
      <c r="C2" s="135"/>
      <c r="D2" s="136" t="s">
        <v>50</v>
      </c>
      <c r="E2" s="137"/>
      <c r="F2" s="138" t="s">
        <v>522</v>
      </c>
      <c r="G2" s="139"/>
      <c r="H2" s="140"/>
    </row>
    <row r="3" spans="1:8" x14ac:dyDescent="0.2">
      <c r="A3" s="136" t="s">
        <v>515</v>
      </c>
      <c r="B3" s="141"/>
      <c r="C3" s="142"/>
      <c r="D3" s="143">
        <v>37076</v>
      </c>
      <c r="E3" s="144"/>
      <c r="F3" s="145">
        <v>50465</v>
      </c>
      <c r="G3" s="146"/>
      <c r="H3" s="147"/>
    </row>
    <row r="4" spans="1:8" x14ac:dyDescent="0.2">
      <c r="A4" s="148"/>
      <c r="B4" s="149"/>
      <c r="C4" s="150"/>
      <c r="D4" s="151">
        <v>31955</v>
      </c>
      <c r="E4" s="152"/>
      <c r="F4" s="153">
        <v>34193</v>
      </c>
      <c r="G4" s="154"/>
      <c r="H4" s="155"/>
    </row>
    <row r="5" spans="1:8" x14ac:dyDescent="0.2">
      <c r="A5" s="136" t="s">
        <v>517</v>
      </c>
      <c r="B5" s="141"/>
      <c r="C5" s="142"/>
      <c r="D5" s="143">
        <v>46779</v>
      </c>
      <c r="E5" s="144"/>
      <c r="F5" s="145">
        <v>51679</v>
      </c>
      <c r="G5" s="146"/>
      <c r="H5" s="147"/>
    </row>
    <row r="6" spans="1:8" x14ac:dyDescent="0.2">
      <c r="A6" s="148"/>
      <c r="B6" s="149"/>
      <c r="C6" s="150"/>
      <c r="D6" s="151">
        <v>37935</v>
      </c>
      <c r="E6" s="152"/>
      <c r="F6" s="153">
        <v>35132</v>
      </c>
      <c r="G6" s="154"/>
      <c r="H6" s="155"/>
    </row>
    <row r="7" spans="1:8" x14ac:dyDescent="0.2">
      <c r="A7" s="136" t="s">
        <v>518</v>
      </c>
      <c r="B7" s="141"/>
      <c r="C7" s="142"/>
      <c r="D7" s="143">
        <v>27642</v>
      </c>
      <c r="E7" s="144"/>
      <c r="F7" s="145">
        <v>49665</v>
      </c>
      <c r="G7" s="146"/>
      <c r="H7" s="147"/>
    </row>
    <row r="8" spans="1:8" x14ac:dyDescent="0.2">
      <c r="A8" s="148"/>
      <c r="B8" s="149"/>
      <c r="C8" s="150"/>
      <c r="D8" s="151">
        <v>23585</v>
      </c>
      <c r="E8" s="152"/>
      <c r="F8" s="153">
        <v>34678</v>
      </c>
      <c r="G8" s="154"/>
      <c r="H8" s="155"/>
    </row>
    <row r="9" spans="1:8" x14ac:dyDescent="0.2">
      <c r="A9" s="136" t="s">
        <v>519</v>
      </c>
      <c r="B9" s="141"/>
      <c r="C9" s="142"/>
      <c r="D9" s="143">
        <v>41560</v>
      </c>
      <c r="E9" s="144"/>
      <c r="F9" s="145">
        <v>63439</v>
      </c>
      <c r="G9" s="146"/>
      <c r="H9" s="147"/>
    </row>
    <row r="10" spans="1:8" x14ac:dyDescent="0.2">
      <c r="A10" s="148"/>
      <c r="B10" s="149"/>
      <c r="C10" s="150"/>
      <c r="D10" s="151">
        <v>37085</v>
      </c>
      <c r="E10" s="152"/>
      <c r="F10" s="153">
        <v>46463</v>
      </c>
      <c r="G10" s="154"/>
      <c r="H10" s="155"/>
    </row>
    <row r="11" spans="1:8" x14ac:dyDescent="0.2">
      <c r="A11" s="136" t="s">
        <v>520</v>
      </c>
      <c r="B11" s="141"/>
      <c r="C11" s="142"/>
      <c r="D11" s="143">
        <v>47594</v>
      </c>
      <c r="E11" s="144"/>
      <c r="F11" s="145">
        <v>60097</v>
      </c>
      <c r="G11" s="146"/>
      <c r="H11" s="147"/>
    </row>
    <row r="12" spans="1:8" x14ac:dyDescent="0.2">
      <c r="A12" s="148"/>
      <c r="B12" s="149"/>
      <c r="C12" s="156"/>
      <c r="D12" s="151">
        <v>43472</v>
      </c>
      <c r="E12" s="152"/>
      <c r="F12" s="153">
        <v>43011</v>
      </c>
      <c r="G12" s="154"/>
      <c r="H12" s="155"/>
    </row>
    <row r="13" spans="1:8" x14ac:dyDescent="0.2">
      <c r="A13" s="136"/>
      <c r="B13" s="141"/>
      <c r="C13" s="157"/>
      <c r="D13" s="158">
        <v>40130</v>
      </c>
      <c r="E13" s="159"/>
      <c r="F13" s="160">
        <v>55069</v>
      </c>
      <c r="G13" s="161"/>
      <c r="H13" s="147"/>
    </row>
    <row r="14" spans="1:8" x14ac:dyDescent="0.2">
      <c r="A14" s="148"/>
      <c r="B14" s="149"/>
      <c r="C14" s="150"/>
      <c r="D14" s="151">
        <v>34806</v>
      </c>
      <c r="E14" s="152"/>
      <c r="F14" s="153">
        <v>38695</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14.07</v>
      </c>
      <c r="C19" s="162">
        <f>ROUND(VALUE(SUBSTITUTE(実質収支比率等に係る経年分析!G$48,"▲","-")),2)</f>
        <v>17.61</v>
      </c>
      <c r="D19" s="162">
        <f>ROUND(VALUE(SUBSTITUTE(実質収支比率等に係る経年分析!H$48,"▲","-")),2)</f>
        <v>13.31</v>
      </c>
      <c r="E19" s="162">
        <f>ROUND(VALUE(SUBSTITUTE(実質収支比率等に係る経年分析!I$48,"▲","-")),2)</f>
        <v>11.73</v>
      </c>
      <c r="F19" s="162">
        <f>ROUND(VALUE(SUBSTITUTE(実質収支比率等に係る経年分析!J$48,"▲","-")),2)</f>
        <v>12.9</v>
      </c>
    </row>
    <row r="20" spans="1:11" x14ac:dyDescent="0.2">
      <c r="A20" s="162" t="s">
        <v>53</v>
      </c>
      <c r="B20" s="162">
        <f>ROUND(VALUE(SUBSTITUTE(実質収支比率等に係る経年分析!F$47,"▲","-")),2)</f>
        <v>17.47</v>
      </c>
      <c r="C20" s="162">
        <f>ROUND(VALUE(SUBSTITUTE(実質収支比率等に係る経年分析!G$47,"▲","-")),2)</f>
        <v>18.059999999999999</v>
      </c>
      <c r="D20" s="162">
        <f>ROUND(VALUE(SUBSTITUTE(実質収支比率等に係る経年分析!H$47,"▲","-")),2)</f>
        <v>20.03</v>
      </c>
      <c r="E20" s="162">
        <f>ROUND(VALUE(SUBSTITUTE(実質収支比率等に係る経年分析!I$47,"▲","-")),2)</f>
        <v>25.68</v>
      </c>
      <c r="F20" s="162">
        <f>ROUND(VALUE(SUBSTITUTE(実質収支比率等に係る経年分析!J$47,"▲","-")),2)</f>
        <v>24.41</v>
      </c>
    </row>
    <row r="21" spans="1:11" x14ac:dyDescent="0.2">
      <c r="A21" s="162" t="s">
        <v>54</v>
      </c>
      <c r="B21" s="162">
        <f>IF(ISNUMBER(VALUE(SUBSTITUTE(実質収支比率等に係る経年分析!F$49,"▲","-"))),ROUND(VALUE(SUBSTITUTE(実質収支比率等に係る経年分析!F$49,"▲","-")),2),NA())</f>
        <v>4.7699999999999996</v>
      </c>
      <c r="C21" s="162">
        <f>IF(ISNUMBER(VALUE(SUBSTITUTE(実質収支比率等に係る経年分析!G$49,"▲","-"))),ROUND(VALUE(SUBSTITUTE(実質収支比率等に係る経年分析!G$49,"▲","-")),2),NA())</f>
        <v>5.96</v>
      </c>
      <c r="D21" s="162">
        <f>IF(ISNUMBER(VALUE(SUBSTITUTE(実質収支比率等に係る経年分析!H$49,"▲","-"))),ROUND(VALUE(SUBSTITUTE(実質収支比率等に係る経年分析!H$49,"▲","-")),2),NA())</f>
        <v>-2.63</v>
      </c>
      <c r="E21" s="162">
        <f>IF(ISNUMBER(VALUE(SUBSTITUTE(実質収支比率等に係る経年分析!I$49,"▲","-"))),ROUND(VALUE(SUBSTITUTE(実質収支比率等に係る経年分析!I$49,"▲","-")),2),NA())</f>
        <v>6.22</v>
      </c>
      <c r="F21" s="162">
        <f>IF(ISNUMBER(VALUE(SUBSTITUTE(実質収支比率等に係る経年分析!J$49,"▲","-"))),ROUND(VALUE(SUBSTITUTE(実質収支比率等に係る経年分析!J$49,"▲","-")),2),NA())</f>
        <v>2.02</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#VALUE!</v>
      </c>
      <c r="C27" s="163" t="e">
        <f>IF(ROUND(VALUE(SUBSTITUTE(連結実質赤字比率に係る赤字・黒字の構成分析!F$43,"▲", "-")), 2) &gt;= 0, ABS(ROUND(VALUE(SUBSTITUTE(連結実質赤字比率に係る赤字・黒字の構成分析!F$43,"▲", "-")), 2)), NA())</f>
        <v>#VALUE!</v>
      </c>
      <c r="D27" s="163" t="e">
        <f>IF(ROUND(VALUE(SUBSTITUTE(連結実質赤字比率に係る赤字・黒字の構成分析!G$43,"▲", "-")), 2) &lt; 0, ABS(ROUND(VALUE(SUBSTITUTE(連結実質赤字比率に係る赤字・黒字の構成分析!G$43,"▲", "-")), 2)), NA())</f>
        <v>#VALUE!</v>
      </c>
      <c r="E27" s="163" t="e">
        <f>IF(ROUND(VALUE(SUBSTITUTE(連結実質赤字比率に係る赤字・黒字の構成分析!G$43,"▲", "-")), 2) &gt;= 0, ABS(ROUND(VALUE(SUBSTITUTE(連結実質赤字比率に係る赤字・黒字の構成分析!G$43,"▲", "-")), 2)), NA())</f>
        <v>#VALUE!</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2">
      <c r="A30" s="163" t="e">
        <f>IF(連結実質赤字比率に係る赤字・黒字の構成分析!C$40="",NA(),連結実質赤字比率に係る赤字・黒字の構成分析!C$40)</f>
        <v>#N/A</v>
      </c>
      <c r="B30" s="163" t="e">
        <f>IF(ROUND(VALUE(SUBSTITUTE(連結実質赤字比率に係る赤字・黒字の構成分析!F$40,"▲", "-")), 2) &lt; 0, ABS(ROUND(VALUE(SUBSTITUTE(連結実質赤字比率に係る赤字・黒字の構成分析!F$40,"▲", "-")), 2)), NA())</f>
        <v>#VALUE!</v>
      </c>
      <c r="C30" s="163" t="e">
        <f>IF(ROUND(VALUE(SUBSTITUTE(連結実質赤字比率に係る赤字・黒字の構成分析!F$40,"▲", "-")), 2) &gt;= 0, ABS(ROUND(VALUE(SUBSTITUTE(連結実質赤字比率に係る赤字・黒字の構成分析!F$40,"▲", "-")), 2)), NA())</f>
        <v>#VALUE!</v>
      </c>
      <c r="D30" s="163" t="e">
        <f>IF(ROUND(VALUE(SUBSTITUTE(連結実質赤字比率に係る赤字・黒字の構成分析!G$40,"▲", "-")), 2) &lt; 0, ABS(ROUND(VALUE(SUBSTITUTE(連結実質赤字比率に係る赤字・黒字の構成分析!G$40,"▲", "-")), 2)), NA())</f>
        <v>#VALUE!</v>
      </c>
      <c r="E30" s="163" t="e">
        <f>IF(ROUND(VALUE(SUBSTITUTE(連結実質赤字比率に係る赤字・黒字の構成分析!G$40,"▲", "-")), 2) &gt;= 0, ABS(ROUND(VALUE(SUBSTITUTE(連結実質赤字比率に係る赤字・黒字の構成分析!G$40,"▲", "-")), 2)), NA())</f>
        <v>#VALUE!</v>
      </c>
      <c r="F30" s="163" t="e">
        <f>IF(ROUND(VALUE(SUBSTITUTE(連結実質赤字比率に係る赤字・黒字の構成分析!H$40,"▲", "-")), 2) &lt; 0, ABS(ROUND(VALUE(SUBSTITUTE(連結実質赤字比率に係る赤字・黒字の構成分析!H$40,"▲", "-")), 2)), NA())</f>
        <v>#VALUE!</v>
      </c>
      <c r="G30" s="163" t="e">
        <f>IF(ROUND(VALUE(SUBSTITUTE(連結実質赤字比率に係る赤字・黒字の構成分析!H$40,"▲", "-")), 2) &gt;= 0, ABS(ROUND(VALUE(SUBSTITUTE(連結実質赤字比率に係る赤字・黒字の構成分析!H$40,"▲", "-")), 2)), NA())</f>
        <v>#VALUE!</v>
      </c>
      <c r="H30" s="163" t="e">
        <f>IF(ROUND(VALUE(SUBSTITUTE(連結実質赤字比率に係る赤字・黒字の構成分析!I$40,"▲", "-")), 2) &lt; 0, ABS(ROUND(VALUE(SUBSTITUTE(連結実質赤字比率に係る赤字・黒字の構成分析!I$40,"▲", "-")), 2)), NA())</f>
        <v>#VALUE!</v>
      </c>
      <c r="I30" s="163" t="e">
        <f>IF(ROUND(VALUE(SUBSTITUTE(連結実質赤字比率に係る赤字・黒字の構成分析!I$40,"▲", "-")), 2) &gt;= 0, ABS(ROUND(VALUE(SUBSTITUTE(連結実質赤字比率に係る赤字・黒字の構成分析!I$40,"▲", "-")), 2)), NA())</f>
        <v>#VALUE!</v>
      </c>
      <c r="J30" s="163" t="e">
        <f>IF(ROUND(VALUE(SUBSTITUTE(連結実質赤字比率に係る赤字・黒字の構成分析!J$40,"▲", "-")), 2) &lt; 0, ABS(ROUND(VALUE(SUBSTITUTE(連結実質赤字比率に係る赤字・黒字の構成分析!J$40,"▲", "-")), 2)), NA())</f>
        <v>#VALUE!</v>
      </c>
      <c r="K30" s="163" t="e">
        <f>IF(ROUND(VALUE(SUBSTITUTE(連結実質赤字比率に係る赤字・黒字の構成分析!J$40,"▲", "-")), 2) &gt;= 0, ABS(ROUND(VALUE(SUBSTITUTE(連結実質赤字比率に係る赤字・黒字の構成分析!J$40,"▲", "-")), 2)), NA())</f>
        <v>#VALUE!</v>
      </c>
    </row>
    <row r="31" spans="1:11" x14ac:dyDescent="0.2">
      <c r="A31" s="163" t="str">
        <f>IF(連結実質赤字比率に係る赤字・黒字の構成分析!C$39="",NA(),連結実質赤字比率に係る赤字・黒字の構成分析!C$39)</f>
        <v>老人保健施設会計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v>
      </c>
    </row>
    <row r="32" spans="1:11" x14ac:dyDescent="0.2">
      <c r="A32" s="163" t="str">
        <f>IF(連結実質赤字比率に係る赤字・黒字の構成分析!C$38="",NA(),連結実質赤字比率に係る赤字・黒字の構成分析!C$38)</f>
        <v>病院施設会計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v>
      </c>
    </row>
    <row r="33" spans="1:16" x14ac:dyDescent="0.2">
      <c r="A33" s="163" t="str">
        <f>IF(連結実質赤字比率に係る赤字・黒字の構成分析!C$37="",NA(),連結実質赤字比率に係る赤字・黒字の構成分析!C$37)</f>
        <v>後期高齢者医療会計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0.27</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0.27</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0.26</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0.35</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0.18</v>
      </c>
    </row>
    <row r="34" spans="1:16" x14ac:dyDescent="0.2">
      <c r="A34" s="163" t="str">
        <f>IF(連結実質赤字比率に係る赤字・黒字の構成分析!C$36="",NA(),連結実質赤字比率に係る赤字・黒字の構成分析!C$36)</f>
        <v>介護保険会計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0.65</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0.89</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0.57999999999999996</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0.48</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0.53</v>
      </c>
    </row>
    <row r="35" spans="1:16" x14ac:dyDescent="0.2">
      <c r="A35" s="163" t="str">
        <f>IF(連結実質赤字比率に係る赤字・黒字の構成分析!C$35="",NA(),連結実質赤字比率に係る赤字・黒字の構成分析!C$35)</f>
        <v>国民健康保険事業会計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1.45</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0.52</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1.1599999999999999</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0.66</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0.72</v>
      </c>
    </row>
    <row r="36" spans="1:16" x14ac:dyDescent="0.2">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14.07</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17.600000000000001</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13.31</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11.72</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12.9</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2867</v>
      </c>
      <c r="E42" s="164"/>
      <c r="F42" s="164"/>
      <c r="G42" s="164">
        <f>'実質公債費比率（分子）の構造'!L$52</f>
        <v>2742</v>
      </c>
      <c r="H42" s="164"/>
      <c r="I42" s="164"/>
      <c r="J42" s="164">
        <f>'実質公債費比率（分子）の構造'!M$52</f>
        <v>2554</v>
      </c>
      <c r="K42" s="164"/>
      <c r="L42" s="164"/>
      <c r="M42" s="164">
        <f>'実質公債費比率（分子）の構造'!N$52</f>
        <v>2336</v>
      </c>
      <c r="N42" s="164"/>
      <c r="O42" s="164"/>
      <c r="P42" s="164">
        <f>'実質公債費比率（分子）の構造'!O$52</f>
        <v>1940</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62</v>
      </c>
      <c r="B44" s="164">
        <f>'実質公債費比率（分子）の構造'!K$50</f>
        <v>12</v>
      </c>
      <c r="C44" s="164"/>
      <c r="D44" s="164"/>
      <c r="E44" s="164">
        <f>'実質公債費比率（分子）の構造'!L$50</f>
        <v>12</v>
      </c>
      <c r="F44" s="164"/>
      <c r="G44" s="164"/>
      <c r="H44" s="164">
        <f>'実質公債費比率（分子）の構造'!M$50</f>
        <v>12</v>
      </c>
      <c r="I44" s="164"/>
      <c r="J44" s="164"/>
      <c r="K44" s="164">
        <f>'実質公債費比率（分子）の構造'!N$50</f>
        <v>12</v>
      </c>
      <c r="L44" s="164"/>
      <c r="M44" s="164"/>
      <c r="N44" s="164">
        <f>'実質公債費比率（分子）の構造'!O$50</f>
        <v>12</v>
      </c>
      <c r="O44" s="164"/>
      <c r="P44" s="164"/>
    </row>
    <row r="45" spans="1:16" x14ac:dyDescent="0.2">
      <c r="A45" s="164" t="s">
        <v>63</v>
      </c>
      <c r="B45" s="164">
        <f>'実質公債費比率（分子）の構造'!K$49</f>
        <v>85</v>
      </c>
      <c r="C45" s="164"/>
      <c r="D45" s="164"/>
      <c r="E45" s="164">
        <f>'実質公債費比率（分子）の構造'!L$49</f>
        <v>84</v>
      </c>
      <c r="F45" s="164"/>
      <c r="G45" s="164"/>
      <c r="H45" s="164">
        <f>'実質公債費比率（分子）の構造'!M$49</f>
        <v>73</v>
      </c>
      <c r="I45" s="164"/>
      <c r="J45" s="164"/>
      <c r="K45" s="164">
        <f>'実質公債費比率（分子）の構造'!N$49</f>
        <v>89</v>
      </c>
      <c r="L45" s="164"/>
      <c r="M45" s="164"/>
      <c r="N45" s="164">
        <f>'実質公債費比率（分子）の構造'!O$49</f>
        <v>145</v>
      </c>
      <c r="O45" s="164"/>
      <c r="P45" s="164"/>
    </row>
    <row r="46" spans="1:16" x14ac:dyDescent="0.2">
      <c r="A46" s="164" t="s">
        <v>64</v>
      </c>
      <c r="B46" s="164">
        <f>'実質公債費比率（分子）の構造'!K$48</f>
        <v>119</v>
      </c>
      <c r="C46" s="164"/>
      <c r="D46" s="164"/>
      <c r="E46" s="164">
        <f>'実質公債費比率（分子）の構造'!L$48</f>
        <v>119</v>
      </c>
      <c r="F46" s="164"/>
      <c r="G46" s="164"/>
      <c r="H46" s="164">
        <f>'実質公債費比率（分子）の構造'!M$48</f>
        <v>119</v>
      </c>
      <c r="I46" s="164"/>
      <c r="J46" s="164"/>
      <c r="K46" s="164">
        <f>'実質公債費比率（分子）の構造'!N$48</f>
        <v>119</v>
      </c>
      <c r="L46" s="164"/>
      <c r="M46" s="164"/>
      <c r="N46" s="164">
        <f>'実質公債費比率（分子）の構造'!O$48</f>
        <v>119</v>
      </c>
      <c r="O46" s="164"/>
      <c r="P46" s="164"/>
    </row>
    <row r="47" spans="1:16" x14ac:dyDescent="0.2">
      <c r="A47" s="164" t="s">
        <v>12</v>
      </c>
      <c r="B47" s="164">
        <f>'実質公債費比率（分子）の構造'!K$47</f>
        <v>204</v>
      </c>
      <c r="C47" s="164"/>
      <c r="D47" s="164"/>
      <c r="E47" s="164">
        <f>'実質公債費比率（分子）の構造'!L$47</f>
        <v>226</v>
      </c>
      <c r="F47" s="164"/>
      <c r="G47" s="164"/>
      <c r="H47" s="164">
        <f>'実質公債費比率（分子）の構造'!M$47</f>
        <v>231</v>
      </c>
      <c r="I47" s="164"/>
      <c r="J47" s="164"/>
      <c r="K47" s="164">
        <f>'実質公債費比率（分子）の構造'!N$47</f>
        <v>215</v>
      </c>
      <c r="L47" s="164"/>
      <c r="M47" s="164"/>
      <c r="N47" s="164">
        <f>'実質公債費比率（分子）の構造'!O$47</f>
        <v>178</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881</v>
      </c>
      <c r="C49" s="164"/>
      <c r="D49" s="164"/>
      <c r="E49" s="164">
        <f>'実質公債費比率（分子）の構造'!L$45</f>
        <v>773</v>
      </c>
      <c r="F49" s="164"/>
      <c r="G49" s="164"/>
      <c r="H49" s="164">
        <f>'実質公債費比率（分子）の構造'!M$45</f>
        <v>867</v>
      </c>
      <c r="I49" s="164"/>
      <c r="J49" s="164"/>
      <c r="K49" s="164">
        <f>'実質公債費比率（分子）の構造'!N$45</f>
        <v>930</v>
      </c>
      <c r="L49" s="164"/>
      <c r="M49" s="164"/>
      <c r="N49" s="164">
        <f>'実質公債費比率（分子）の構造'!O$45</f>
        <v>1032</v>
      </c>
      <c r="O49" s="164"/>
      <c r="P49" s="164"/>
    </row>
    <row r="50" spans="1:16" x14ac:dyDescent="0.2">
      <c r="A50" s="164" t="s">
        <v>67</v>
      </c>
      <c r="B50" s="164" t="e">
        <f>NA()</f>
        <v>#N/A</v>
      </c>
      <c r="C50" s="164">
        <f>IF(ISNUMBER('実質公債費比率（分子）の構造'!K$53),'実質公債費比率（分子）の構造'!K$53,NA())</f>
        <v>-1566</v>
      </c>
      <c r="D50" s="164" t="e">
        <f>NA()</f>
        <v>#N/A</v>
      </c>
      <c r="E50" s="164" t="e">
        <f>NA()</f>
        <v>#N/A</v>
      </c>
      <c r="F50" s="164">
        <f>IF(ISNUMBER('実質公債費比率（分子）の構造'!L$53),'実質公債費比率（分子）の構造'!L$53,NA())</f>
        <v>-1528</v>
      </c>
      <c r="G50" s="164" t="e">
        <f>NA()</f>
        <v>#N/A</v>
      </c>
      <c r="H50" s="164" t="e">
        <f>NA()</f>
        <v>#N/A</v>
      </c>
      <c r="I50" s="164">
        <f>IF(ISNUMBER('実質公債費比率（分子）の構造'!M$53),'実質公債費比率（分子）の構造'!M$53,NA())</f>
        <v>-1252</v>
      </c>
      <c r="J50" s="164" t="e">
        <f>NA()</f>
        <v>#N/A</v>
      </c>
      <c r="K50" s="164" t="e">
        <f>NA()</f>
        <v>#N/A</v>
      </c>
      <c r="L50" s="164">
        <f>IF(ISNUMBER('実質公債費比率（分子）の構造'!N$53),'実質公債費比率（分子）の構造'!N$53,NA())</f>
        <v>-971</v>
      </c>
      <c r="M50" s="164" t="e">
        <f>NA()</f>
        <v>#N/A</v>
      </c>
      <c r="N50" s="164" t="e">
        <f>NA()</f>
        <v>#N/A</v>
      </c>
      <c r="O50" s="164">
        <f>IF(ISNUMBER('実質公債費比率（分子）の構造'!O$53),'実質公債費比率（分子）の構造'!O$53,NA())</f>
        <v>-454</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23756</v>
      </c>
      <c r="E56" s="163"/>
      <c r="F56" s="163"/>
      <c r="G56" s="163">
        <f>'将来負担比率（分子）の構造'!J$52</f>
        <v>26231</v>
      </c>
      <c r="H56" s="163"/>
      <c r="I56" s="163"/>
      <c r="J56" s="163">
        <f>'将来負担比率（分子）の構造'!K$52</f>
        <v>25471</v>
      </c>
      <c r="K56" s="163"/>
      <c r="L56" s="163"/>
      <c r="M56" s="163">
        <f>'将来負担比率（分子）の構造'!L$52</f>
        <v>23580</v>
      </c>
      <c r="N56" s="163"/>
      <c r="O56" s="163"/>
      <c r="P56" s="163">
        <f>'将来負担比率（分子）の構造'!M$52</f>
        <v>23535</v>
      </c>
    </row>
    <row r="57" spans="1:16" x14ac:dyDescent="0.2">
      <c r="A57" s="163" t="s">
        <v>42</v>
      </c>
      <c r="B57" s="163"/>
      <c r="C57" s="163"/>
      <c r="D57" s="163">
        <f>'将来負担比率（分子）の構造'!I$51</f>
        <v>536</v>
      </c>
      <c r="E57" s="163"/>
      <c r="F57" s="163"/>
      <c r="G57" s="163">
        <f>'将来負担比率（分子）の構造'!J$51</f>
        <v>508</v>
      </c>
      <c r="H57" s="163"/>
      <c r="I57" s="163"/>
      <c r="J57" s="163">
        <f>'将来負担比率（分子）の構造'!K$51</f>
        <v>480</v>
      </c>
      <c r="K57" s="163"/>
      <c r="L57" s="163"/>
      <c r="M57" s="163">
        <f>'将来負担比率（分子）の構造'!L$51</f>
        <v>450</v>
      </c>
      <c r="N57" s="163"/>
      <c r="O57" s="163"/>
      <c r="P57" s="163">
        <f>'将来負担比率（分子）の構造'!M$51</f>
        <v>421</v>
      </c>
    </row>
    <row r="58" spans="1:16" x14ac:dyDescent="0.2">
      <c r="A58" s="163" t="s">
        <v>41</v>
      </c>
      <c r="B58" s="163"/>
      <c r="C58" s="163"/>
      <c r="D58" s="163">
        <f>'将来負担比率（分子）の構造'!I$50</f>
        <v>49610</v>
      </c>
      <c r="E58" s="163"/>
      <c r="F58" s="163"/>
      <c r="G58" s="163">
        <f>'将来負担比率（分子）の構造'!J$50</f>
        <v>52710</v>
      </c>
      <c r="H58" s="163"/>
      <c r="I58" s="163"/>
      <c r="J58" s="163">
        <f>'将来負担比率（分子）の構造'!K$50</f>
        <v>59246</v>
      </c>
      <c r="K58" s="163"/>
      <c r="L58" s="163"/>
      <c r="M58" s="163">
        <f>'将来負担比率（分子）の構造'!L$50</f>
        <v>62347</v>
      </c>
      <c r="N58" s="163"/>
      <c r="O58" s="163"/>
      <c r="P58" s="163">
        <f>'将来負担比率（分子）の構造'!M$50</f>
        <v>61339</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2">
      <c r="A62" s="163" t="s">
        <v>35</v>
      </c>
      <c r="B62" s="163">
        <f>'将来負担比率（分子）の構造'!I$45</f>
        <v>10179</v>
      </c>
      <c r="C62" s="163"/>
      <c r="D62" s="163"/>
      <c r="E62" s="163">
        <f>'将来負担比率（分子）の構造'!J$45</f>
        <v>10938</v>
      </c>
      <c r="F62" s="163"/>
      <c r="G62" s="163"/>
      <c r="H62" s="163">
        <f>'将来負担比率（分子）の構造'!K$45</f>
        <v>10393</v>
      </c>
      <c r="I62" s="163"/>
      <c r="J62" s="163"/>
      <c r="K62" s="163">
        <f>'将来負担比率（分子）の構造'!L$45</f>
        <v>10354</v>
      </c>
      <c r="L62" s="163"/>
      <c r="M62" s="163"/>
      <c r="N62" s="163">
        <f>'将来負担比率（分子）の構造'!M$45</f>
        <v>11400</v>
      </c>
      <c r="O62" s="163"/>
      <c r="P62" s="163"/>
    </row>
    <row r="63" spans="1:16" x14ac:dyDescent="0.2">
      <c r="A63" s="163" t="s">
        <v>34</v>
      </c>
      <c r="B63" s="163">
        <f>'将来負担比率（分子）の構造'!I$44</f>
        <v>1065</v>
      </c>
      <c r="C63" s="163"/>
      <c r="D63" s="163"/>
      <c r="E63" s="163">
        <f>'将来負担比率（分子）の構造'!J$44</f>
        <v>1249</v>
      </c>
      <c r="F63" s="163"/>
      <c r="G63" s="163"/>
      <c r="H63" s="163">
        <f>'将来負担比率（分子）の構造'!K$44</f>
        <v>1390</v>
      </c>
      <c r="I63" s="163"/>
      <c r="J63" s="163"/>
      <c r="K63" s="163">
        <f>'将来負担比率（分子）の構造'!L$44</f>
        <v>1394</v>
      </c>
      <c r="L63" s="163"/>
      <c r="M63" s="163"/>
      <c r="N63" s="163">
        <f>'将来負担比率（分子）の構造'!M$44</f>
        <v>1658</v>
      </c>
      <c r="O63" s="163"/>
      <c r="P63" s="163"/>
    </row>
    <row r="64" spans="1:16" x14ac:dyDescent="0.2">
      <c r="A64" s="163" t="s">
        <v>33</v>
      </c>
      <c r="B64" s="163">
        <f>'将来負担比率（分子）の構造'!I$43</f>
        <v>1681</v>
      </c>
      <c r="C64" s="163"/>
      <c r="D64" s="163"/>
      <c r="E64" s="163">
        <f>'将来負担比率（分子）の構造'!J$43</f>
        <v>1595</v>
      </c>
      <c r="F64" s="163"/>
      <c r="G64" s="163"/>
      <c r="H64" s="163">
        <f>'将来負担比率（分子）の構造'!K$43</f>
        <v>1507</v>
      </c>
      <c r="I64" s="163"/>
      <c r="J64" s="163"/>
      <c r="K64" s="163">
        <f>'将来負担比率（分子）の構造'!L$43</f>
        <v>1417</v>
      </c>
      <c r="L64" s="163"/>
      <c r="M64" s="163"/>
      <c r="N64" s="163">
        <f>'将来負担比率（分子）の構造'!M$43</f>
        <v>1560</v>
      </c>
      <c r="O64" s="163"/>
      <c r="P64" s="163"/>
    </row>
    <row r="65" spans="1:16" x14ac:dyDescent="0.2">
      <c r="A65" s="163" t="s">
        <v>32</v>
      </c>
      <c r="B65" s="163">
        <f>'将来負担比率（分子）の構造'!I$42</f>
        <v>60</v>
      </c>
      <c r="C65" s="163"/>
      <c r="D65" s="163"/>
      <c r="E65" s="163">
        <f>'将来負担比率（分子）の構造'!J$42</f>
        <v>159</v>
      </c>
      <c r="F65" s="163"/>
      <c r="G65" s="163"/>
      <c r="H65" s="163">
        <f>'将来負担比率（分子）の構造'!K$42</f>
        <v>149</v>
      </c>
      <c r="I65" s="163"/>
      <c r="J65" s="163"/>
      <c r="K65" s="163">
        <f>'将来負担比率（分子）の構造'!L$42</f>
        <v>24</v>
      </c>
      <c r="L65" s="163"/>
      <c r="M65" s="163"/>
      <c r="N65" s="163" t="str">
        <f>'将来負担比率（分子）の構造'!M$42</f>
        <v>-</v>
      </c>
      <c r="O65" s="163"/>
      <c r="P65" s="163"/>
    </row>
    <row r="66" spans="1:16" x14ac:dyDescent="0.2">
      <c r="A66" s="163" t="s">
        <v>31</v>
      </c>
      <c r="B66" s="163">
        <f>'将来負担比率（分子）の構造'!I$41</f>
        <v>15237</v>
      </c>
      <c r="C66" s="163"/>
      <c r="D66" s="163"/>
      <c r="E66" s="163">
        <f>'将来負担比率（分子）の構造'!J$41</f>
        <v>15893</v>
      </c>
      <c r="F66" s="163"/>
      <c r="G66" s="163"/>
      <c r="H66" s="163">
        <f>'将来負担比率（分子）の構造'!K$41</f>
        <v>15834</v>
      </c>
      <c r="I66" s="163"/>
      <c r="J66" s="163"/>
      <c r="K66" s="163">
        <f>'将来負担比率（分子）の構造'!L$41</f>
        <v>15958</v>
      </c>
      <c r="L66" s="163"/>
      <c r="M66" s="163"/>
      <c r="N66" s="163">
        <f>'将来負担比率（分子）の構造'!M$41</f>
        <v>18435</v>
      </c>
      <c r="O66" s="163"/>
      <c r="P66" s="163"/>
    </row>
    <row r="67" spans="1:16" x14ac:dyDescent="0.2">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11669</v>
      </c>
      <c r="C72" s="167">
        <f>基金残高に係る経年分析!G55</f>
        <v>15992</v>
      </c>
      <c r="D72" s="167">
        <f>基金残高に係る経年分析!H55</f>
        <v>16113</v>
      </c>
    </row>
    <row r="73" spans="1:16" x14ac:dyDescent="0.2">
      <c r="A73" s="166" t="s">
        <v>74</v>
      </c>
      <c r="B73" s="167">
        <f>基金残高に係る経年分析!F56</f>
        <v>4658</v>
      </c>
      <c r="C73" s="167">
        <f>基金残高に係る経年分析!G56</f>
        <v>4667</v>
      </c>
      <c r="D73" s="167">
        <f>基金残高に係る経年分析!H56</f>
        <v>4180</v>
      </c>
    </row>
    <row r="74" spans="1:16" x14ac:dyDescent="0.2">
      <c r="A74" s="166" t="s">
        <v>75</v>
      </c>
      <c r="B74" s="167">
        <f>基金残高に係る経年分析!F57</f>
        <v>37452</v>
      </c>
      <c r="C74" s="167">
        <f>基金残高に係る経年分析!G57</f>
        <v>36130</v>
      </c>
      <c r="D74" s="167">
        <f>基金残高に係る経年分析!H57</f>
        <v>35886</v>
      </c>
    </row>
  </sheetData>
  <sheetProtection algorithmName="SHA-512" hashValue="vBg5dbiTbMe5JAVtxGMGmKOxw9NXsiJC6q9igyGI8ZX19KPigFx5LbMCAEL3JLyvpVyYQQC7bWRzbepWKVNeOA==" saltValue="ERJzmthdmYNFBuObhCkfM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topLeftCell="B1" zoomScaleNormal="100" workbookViewId="0"/>
  </sheetViews>
  <sheetFormatPr defaultColWidth="0" defaultRowHeight="11.25" customHeight="1" zeroHeight="1" x14ac:dyDescent="0.2"/>
  <cols>
    <col min="1" max="1" width="1.6640625" style="202" customWidth="1"/>
    <col min="2" max="2" width="2.33203125" style="202" customWidth="1"/>
    <col min="3" max="16" width="2.6640625" style="202" customWidth="1"/>
    <col min="17" max="17" width="2.33203125" style="202" customWidth="1"/>
    <col min="18" max="95" width="1.6640625" style="202" customWidth="1"/>
    <col min="96" max="133" width="1.6640625" style="214" customWidth="1"/>
    <col min="134" max="143" width="1.66406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2">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2">
      <c r="B5" s="609" t="s">
        <v>215</v>
      </c>
      <c r="C5" s="610"/>
      <c r="D5" s="610"/>
      <c r="E5" s="610"/>
      <c r="F5" s="610"/>
      <c r="G5" s="610"/>
      <c r="H5" s="610"/>
      <c r="I5" s="610"/>
      <c r="J5" s="610"/>
      <c r="K5" s="610"/>
      <c r="L5" s="610"/>
      <c r="M5" s="610"/>
      <c r="N5" s="610"/>
      <c r="O5" s="610"/>
      <c r="P5" s="610"/>
      <c r="Q5" s="611"/>
      <c r="R5" s="612">
        <v>27192744</v>
      </c>
      <c r="S5" s="613"/>
      <c r="T5" s="613"/>
      <c r="U5" s="613"/>
      <c r="V5" s="613"/>
      <c r="W5" s="613"/>
      <c r="X5" s="613"/>
      <c r="Y5" s="614"/>
      <c r="Z5" s="615">
        <v>20.8</v>
      </c>
      <c r="AA5" s="615"/>
      <c r="AB5" s="615"/>
      <c r="AC5" s="615"/>
      <c r="AD5" s="616">
        <v>27192744</v>
      </c>
      <c r="AE5" s="616"/>
      <c r="AF5" s="616"/>
      <c r="AG5" s="616"/>
      <c r="AH5" s="616"/>
      <c r="AI5" s="616"/>
      <c r="AJ5" s="616"/>
      <c r="AK5" s="616"/>
      <c r="AL5" s="617">
        <v>38.6</v>
      </c>
      <c r="AM5" s="618"/>
      <c r="AN5" s="618"/>
      <c r="AO5" s="619"/>
      <c r="AP5" s="609" t="s">
        <v>216</v>
      </c>
      <c r="AQ5" s="610"/>
      <c r="AR5" s="610"/>
      <c r="AS5" s="610"/>
      <c r="AT5" s="610"/>
      <c r="AU5" s="610"/>
      <c r="AV5" s="610"/>
      <c r="AW5" s="610"/>
      <c r="AX5" s="610"/>
      <c r="AY5" s="610"/>
      <c r="AZ5" s="610"/>
      <c r="BA5" s="610"/>
      <c r="BB5" s="610"/>
      <c r="BC5" s="610"/>
      <c r="BD5" s="610"/>
      <c r="BE5" s="610"/>
      <c r="BF5" s="611"/>
      <c r="BG5" s="623">
        <v>27168907</v>
      </c>
      <c r="BH5" s="624"/>
      <c r="BI5" s="624"/>
      <c r="BJ5" s="624"/>
      <c r="BK5" s="624"/>
      <c r="BL5" s="624"/>
      <c r="BM5" s="624"/>
      <c r="BN5" s="625"/>
      <c r="BO5" s="626">
        <v>99.9</v>
      </c>
      <c r="BP5" s="626"/>
      <c r="BQ5" s="626"/>
      <c r="BR5" s="626"/>
      <c r="BS5" s="627" t="s">
        <v>122</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2">
      <c r="B6" s="620" t="s">
        <v>220</v>
      </c>
      <c r="C6" s="621"/>
      <c r="D6" s="621"/>
      <c r="E6" s="621"/>
      <c r="F6" s="621"/>
      <c r="G6" s="621"/>
      <c r="H6" s="621"/>
      <c r="I6" s="621"/>
      <c r="J6" s="621"/>
      <c r="K6" s="621"/>
      <c r="L6" s="621"/>
      <c r="M6" s="621"/>
      <c r="N6" s="621"/>
      <c r="O6" s="621"/>
      <c r="P6" s="621"/>
      <c r="Q6" s="622"/>
      <c r="R6" s="623">
        <v>362160</v>
      </c>
      <c r="S6" s="624"/>
      <c r="T6" s="624"/>
      <c r="U6" s="624"/>
      <c r="V6" s="624"/>
      <c r="W6" s="624"/>
      <c r="X6" s="624"/>
      <c r="Y6" s="625"/>
      <c r="Z6" s="626">
        <v>0.3</v>
      </c>
      <c r="AA6" s="626"/>
      <c r="AB6" s="626"/>
      <c r="AC6" s="626"/>
      <c r="AD6" s="627">
        <v>362160</v>
      </c>
      <c r="AE6" s="627"/>
      <c r="AF6" s="627"/>
      <c r="AG6" s="627"/>
      <c r="AH6" s="627"/>
      <c r="AI6" s="627"/>
      <c r="AJ6" s="627"/>
      <c r="AK6" s="627"/>
      <c r="AL6" s="628">
        <v>0.5</v>
      </c>
      <c r="AM6" s="629"/>
      <c r="AN6" s="629"/>
      <c r="AO6" s="630"/>
      <c r="AP6" s="620" t="s">
        <v>221</v>
      </c>
      <c r="AQ6" s="621"/>
      <c r="AR6" s="621"/>
      <c r="AS6" s="621"/>
      <c r="AT6" s="621"/>
      <c r="AU6" s="621"/>
      <c r="AV6" s="621"/>
      <c r="AW6" s="621"/>
      <c r="AX6" s="621"/>
      <c r="AY6" s="621"/>
      <c r="AZ6" s="621"/>
      <c r="BA6" s="621"/>
      <c r="BB6" s="621"/>
      <c r="BC6" s="621"/>
      <c r="BD6" s="621"/>
      <c r="BE6" s="621"/>
      <c r="BF6" s="622"/>
      <c r="BG6" s="623">
        <v>27168907</v>
      </c>
      <c r="BH6" s="624"/>
      <c r="BI6" s="624"/>
      <c r="BJ6" s="624"/>
      <c r="BK6" s="624"/>
      <c r="BL6" s="624"/>
      <c r="BM6" s="624"/>
      <c r="BN6" s="625"/>
      <c r="BO6" s="626">
        <v>99.9</v>
      </c>
      <c r="BP6" s="626"/>
      <c r="BQ6" s="626"/>
      <c r="BR6" s="626"/>
      <c r="BS6" s="627" t="s">
        <v>122</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677864</v>
      </c>
      <c r="CS6" s="624"/>
      <c r="CT6" s="624"/>
      <c r="CU6" s="624"/>
      <c r="CV6" s="624"/>
      <c r="CW6" s="624"/>
      <c r="CX6" s="624"/>
      <c r="CY6" s="625"/>
      <c r="CZ6" s="617">
        <v>0.6</v>
      </c>
      <c r="DA6" s="618"/>
      <c r="DB6" s="618"/>
      <c r="DC6" s="634"/>
      <c r="DD6" s="632" t="s">
        <v>122</v>
      </c>
      <c r="DE6" s="624"/>
      <c r="DF6" s="624"/>
      <c r="DG6" s="624"/>
      <c r="DH6" s="624"/>
      <c r="DI6" s="624"/>
      <c r="DJ6" s="624"/>
      <c r="DK6" s="624"/>
      <c r="DL6" s="624"/>
      <c r="DM6" s="624"/>
      <c r="DN6" s="624"/>
      <c r="DO6" s="624"/>
      <c r="DP6" s="625"/>
      <c r="DQ6" s="632">
        <v>677864</v>
      </c>
      <c r="DR6" s="624"/>
      <c r="DS6" s="624"/>
      <c r="DT6" s="624"/>
      <c r="DU6" s="624"/>
      <c r="DV6" s="624"/>
      <c r="DW6" s="624"/>
      <c r="DX6" s="624"/>
      <c r="DY6" s="624"/>
      <c r="DZ6" s="624"/>
      <c r="EA6" s="624"/>
      <c r="EB6" s="624"/>
      <c r="EC6" s="633"/>
    </row>
    <row r="7" spans="2:143" ht="11.25" customHeight="1" x14ac:dyDescent="0.2">
      <c r="B7" s="620" t="s">
        <v>223</v>
      </c>
      <c r="C7" s="621"/>
      <c r="D7" s="621"/>
      <c r="E7" s="621"/>
      <c r="F7" s="621"/>
      <c r="G7" s="621"/>
      <c r="H7" s="621"/>
      <c r="I7" s="621"/>
      <c r="J7" s="621"/>
      <c r="K7" s="621"/>
      <c r="L7" s="621"/>
      <c r="M7" s="621"/>
      <c r="N7" s="621"/>
      <c r="O7" s="621"/>
      <c r="P7" s="621"/>
      <c r="Q7" s="622"/>
      <c r="R7" s="623">
        <v>127290</v>
      </c>
      <c r="S7" s="624"/>
      <c r="T7" s="624"/>
      <c r="U7" s="624"/>
      <c r="V7" s="624"/>
      <c r="W7" s="624"/>
      <c r="X7" s="624"/>
      <c r="Y7" s="625"/>
      <c r="Z7" s="626">
        <v>0.1</v>
      </c>
      <c r="AA7" s="626"/>
      <c r="AB7" s="626"/>
      <c r="AC7" s="626"/>
      <c r="AD7" s="627">
        <v>127290</v>
      </c>
      <c r="AE7" s="627"/>
      <c r="AF7" s="627"/>
      <c r="AG7" s="627"/>
      <c r="AH7" s="627"/>
      <c r="AI7" s="627"/>
      <c r="AJ7" s="627"/>
      <c r="AK7" s="627"/>
      <c r="AL7" s="628">
        <v>0.2</v>
      </c>
      <c r="AM7" s="629"/>
      <c r="AN7" s="629"/>
      <c r="AO7" s="630"/>
      <c r="AP7" s="620" t="s">
        <v>224</v>
      </c>
      <c r="AQ7" s="621"/>
      <c r="AR7" s="621"/>
      <c r="AS7" s="621"/>
      <c r="AT7" s="621"/>
      <c r="AU7" s="621"/>
      <c r="AV7" s="621"/>
      <c r="AW7" s="621"/>
      <c r="AX7" s="621"/>
      <c r="AY7" s="621"/>
      <c r="AZ7" s="621"/>
      <c r="BA7" s="621"/>
      <c r="BB7" s="621"/>
      <c r="BC7" s="621"/>
      <c r="BD7" s="621"/>
      <c r="BE7" s="621"/>
      <c r="BF7" s="622"/>
      <c r="BG7" s="623">
        <v>23796071</v>
      </c>
      <c r="BH7" s="624"/>
      <c r="BI7" s="624"/>
      <c r="BJ7" s="624"/>
      <c r="BK7" s="624"/>
      <c r="BL7" s="624"/>
      <c r="BM7" s="624"/>
      <c r="BN7" s="625"/>
      <c r="BO7" s="626">
        <v>87.5</v>
      </c>
      <c r="BP7" s="626"/>
      <c r="BQ7" s="626"/>
      <c r="BR7" s="626"/>
      <c r="BS7" s="627" t="s">
        <v>122</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16432529</v>
      </c>
      <c r="CS7" s="624"/>
      <c r="CT7" s="624"/>
      <c r="CU7" s="624"/>
      <c r="CV7" s="624"/>
      <c r="CW7" s="624"/>
      <c r="CX7" s="624"/>
      <c r="CY7" s="625"/>
      <c r="CZ7" s="626">
        <v>13.5</v>
      </c>
      <c r="DA7" s="626"/>
      <c r="DB7" s="626"/>
      <c r="DC7" s="626"/>
      <c r="DD7" s="632">
        <v>387266</v>
      </c>
      <c r="DE7" s="624"/>
      <c r="DF7" s="624"/>
      <c r="DG7" s="624"/>
      <c r="DH7" s="624"/>
      <c r="DI7" s="624"/>
      <c r="DJ7" s="624"/>
      <c r="DK7" s="624"/>
      <c r="DL7" s="624"/>
      <c r="DM7" s="624"/>
      <c r="DN7" s="624"/>
      <c r="DO7" s="624"/>
      <c r="DP7" s="625"/>
      <c r="DQ7" s="632">
        <v>14949523</v>
      </c>
      <c r="DR7" s="624"/>
      <c r="DS7" s="624"/>
      <c r="DT7" s="624"/>
      <c r="DU7" s="624"/>
      <c r="DV7" s="624"/>
      <c r="DW7" s="624"/>
      <c r="DX7" s="624"/>
      <c r="DY7" s="624"/>
      <c r="DZ7" s="624"/>
      <c r="EA7" s="624"/>
      <c r="EB7" s="624"/>
      <c r="EC7" s="633"/>
    </row>
    <row r="8" spans="2:143" ht="11.25" customHeight="1" x14ac:dyDescent="0.2">
      <c r="B8" s="620" t="s">
        <v>226</v>
      </c>
      <c r="C8" s="621"/>
      <c r="D8" s="621"/>
      <c r="E8" s="621"/>
      <c r="F8" s="621"/>
      <c r="G8" s="621"/>
      <c r="H8" s="621"/>
      <c r="I8" s="621"/>
      <c r="J8" s="621"/>
      <c r="K8" s="621"/>
      <c r="L8" s="621"/>
      <c r="M8" s="621"/>
      <c r="N8" s="621"/>
      <c r="O8" s="621"/>
      <c r="P8" s="621"/>
      <c r="Q8" s="622"/>
      <c r="R8" s="623">
        <v>658615</v>
      </c>
      <c r="S8" s="624"/>
      <c r="T8" s="624"/>
      <c r="U8" s="624"/>
      <c r="V8" s="624"/>
      <c r="W8" s="624"/>
      <c r="X8" s="624"/>
      <c r="Y8" s="625"/>
      <c r="Z8" s="626">
        <v>0.5</v>
      </c>
      <c r="AA8" s="626"/>
      <c r="AB8" s="626"/>
      <c r="AC8" s="626"/>
      <c r="AD8" s="627">
        <v>658615</v>
      </c>
      <c r="AE8" s="627"/>
      <c r="AF8" s="627"/>
      <c r="AG8" s="627"/>
      <c r="AH8" s="627"/>
      <c r="AI8" s="627"/>
      <c r="AJ8" s="627"/>
      <c r="AK8" s="627"/>
      <c r="AL8" s="628">
        <v>0.9</v>
      </c>
      <c r="AM8" s="629"/>
      <c r="AN8" s="629"/>
      <c r="AO8" s="630"/>
      <c r="AP8" s="620" t="s">
        <v>227</v>
      </c>
      <c r="AQ8" s="621"/>
      <c r="AR8" s="621"/>
      <c r="AS8" s="621"/>
      <c r="AT8" s="621"/>
      <c r="AU8" s="621"/>
      <c r="AV8" s="621"/>
      <c r="AW8" s="621"/>
      <c r="AX8" s="621"/>
      <c r="AY8" s="621"/>
      <c r="AZ8" s="621"/>
      <c r="BA8" s="621"/>
      <c r="BB8" s="621"/>
      <c r="BC8" s="621"/>
      <c r="BD8" s="621"/>
      <c r="BE8" s="621"/>
      <c r="BF8" s="622"/>
      <c r="BG8" s="623">
        <v>402148</v>
      </c>
      <c r="BH8" s="624"/>
      <c r="BI8" s="624"/>
      <c r="BJ8" s="624"/>
      <c r="BK8" s="624"/>
      <c r="BL8" s="624"/>
      <c r="BM8" s="624"/>
      <c r="BN8" s="625"/>
      <c r="BO8" s="626">
        <v>1.5</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62798200</v>
      </c>
      <c r="CS8" s="624"/>
      <c r="CT8" s="624"/>
      <c r="CU8" s="624"/>
      <c r="CV8" s="624"/>
      <c r="CW8" s="624"/>
      <c r="CX8" s="624"/>
      <c r="CY8" s="625"/>
      <c r="CZ8" s="626">
        <v>51.5</v>
      </c>
      <c r="DA8" s="626"/>
      <c r="DB8" s="626"/>
      <c r="DC8" s="626"/>
      <c r="DD8" s="632">
        <v>1868777</v>
      </c>
      <c r="DE8" s="624"/>
      <c r="DF8" s="624"/>
      <c r="DG8" s="624"/>
      <c r="DH8" s="624"/>
      <c r="DI8" s="624"/>
      <c r="DJ8" s="624"/>
      <c r="DK8" s="624"/>
      <c r="DL8" s="624"/>
      <c r="DM8" s="624"/>
      <c r="DN8" s="624"/>
      <c r="DO8" s="624"/>
      <c r="DP8" s="625"/>
      <c r="DQ8" s="632">
        <v>32559735</v>
      </c>
      <c r="DR8" s="624"/>
      <c r="DS8" s="624"/>
      <c r="DT8" s="624"/>
      <c r="DU8" s="624"/>
      <c r="DV8" s="624"/>
      <c r="DW8" s="624"/>
      <c r="DX8" s="624"/>
      <c r="DY8" s="624"/>
      <c r="DZ8" s="624"/>
      <c r="EA8" s="624"/>
      <c r="EB8" s="624"/>
      <c r="EC8" s="633"/>
    </row>
    <row r="9" spans="2:143" ht="11.25" customHeight="1" x14ac:dyDescent="0.2">
      <c r="B9" s="620" t="s">
        <v>229</v>
      </c>
      <c r="C9" s="621"/>
      <c r="D9" s="621"/>
      <c r="E9" s="621"/>
      <c r="F9" s="621"/>
      <c r="G9" s="621"/>
      <c r="H9" s="621"/>
      <c r="I9" s="621"/>
      <c r="J9" s="621"/>
      <c r="K9" s="621"/>
      <c r="L9" s="621"/>
      <c r="M9" s="621"/>
      <c r="N9" s="621"/>
      <c r="O9" s="621"/>
      <c r="P9" s="621"/>
      <c r="Q9" s="622"/>
      <c r="R9" s="623">
        <v>965362</v>
      </c>
      <c r="S9" s="624"/>
      <c r="T9" s="624"/>
      <c r="U9" s="624"/>
      <c r="V9" s="624"/>
      <c r="W9" s="624"/>
      <c r="X9" s="624"/>
      <c r="Y9" s="625"/>
      <c r="Z9" s="626">
        <v>0.7</v>
      </c>
      <c r="AA9" s="626"/>
      <c r="AB9" s="626"/>
      <c r="AC9" s="626"/>
      <c r="AD9" s="627">
        <v>965362</v>
      </c>
      <c r="AE9" s="627"/>
      <c r="AF9" s="627"/>
      <c r="AG9" s="627"/>
      <c r="AH9" s="627"/>
      <c r="AI9" s="627"/>
      <c r="AJ9" s="627"/>
      <c r="AK9" s="627"/>
      <c r="AL9" s="628">
        <v>1.4</v>
      </c>
      <c r="AM9" s="629"/>
      <c r="AN9" s="629"/>
      <c r="AO9" s="630"/>
      <c r="AP9" s="620" t="s">
        <v>230</v>
      </c>
      <c r="AQ9" s="621"/>
      <c r="AR9" s="621"/>
      <c r="AS9" s="621"/>
      <c r="AT9" s="621"/>
      <c r="AU9" s="621"/>
      <c r="AV9" s="621"/>
      <c r="AW9" s="621"/>
      <c r="AX9" s="621"/>
      <c r="AY9" s="621"/>
      <c r="AZ9" s="621"/>
      <c r="BA9" s="621"/>
      <c r="BB9" s="621"/>
      <c r="BC9" s="621"/>
      <c r="BD9" s="621"/>
      <c r="BE9" s="621"/>
      <c r="BF9" s="622"/>
      <c r="BG9" s="623">
        <v>23393923</v>
      </c>
      <c r="BH9" s="624"/>
      <c r="BI9" s="624"/>
      <c r="BJ9" s="624"/>
      <c r="BK9" s="624"/>
      <c r="BL9" s="624"/>
      <c r="BM9" s="624"/>
      <c r="BN9" s="625"/>
      <c r="BO9" s="626">
        <v>86</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11502428</v>
      </c>
      <c r="CS9" s="624"/>
      <c r="CT9" s="624"/>
      <c r="CU9" s="624"/>
      <c r="CV9" s="624"/>
      <c r="CW9" s="624"/>
      <c r="CX9" s="624"/>
      <c r="CY9" s="625"/>
      <c r="CZ9" s="626">
        <v>9.4</v>
      </c>
      <c r="DA9" s="626"/>
      <c r="DB9" s="626"/>
      <c r="DC9" s="626"/>
      <c r="DD9" s="632">
        <v>592712</v>
      </c>
      <c r="DE9" s="624"/>
      <c r="DF9" s="624"/>
      <c r="DG9" s="624"/>
      <c r="DH9" s="624"/>
      <c r="DI9" s="624"/>
      <c r="DJ9" s="624"/>
      <c r="DK9" s="624"/>
      <c r="DL9" s="624"/>
      <c r="DM9" s="624"/>
      <c r="DN9" s="624"/>
      <c r="DO9" s="624"/>
      <c r="DP9" s="625"/>
      <c r="DQ9" s="632">
        <v>9053705</v>
      </c>
      <c r="DR9" s="624"/>
      <c r="DS9" s="624"/>
      <c r="DT9" s="624"/>
      <c r="DU9" s="624"/>
      <c r="DV9" s="624"/>
      <c r="DW9" s="624"/>
      <c r="DX9" s="624"/>
      <c r="DY9" s="624"/>
      <c r="DZ9" s="624"/>
      <c r="EA9" s="624"/>
      <c r="EB9" s="624"/>
      <c r="EC9" s="633"/>
    </row>
    <row r="10" spans="2:143" ht="11.25" customHeight="1" x14ac:dyDescent="0.2">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t="s">
        <v>122</v>
      </c>
      <c r="BH10" s="624"/>
      <c r="BI10" s="624"/>
      <c r="BJ10" s="624"/>
      <c r="BK10" s="624"/>
      <c r="BL10" s="624"/>
      <c r="BM10" s="624"/>
      <c r="BN10" s="625"/>
      <c r="BO10" s="626" t="s">
        <v>122</v>
      </c>
      <c r="BP10" s="626"/>
      <c r="BQ10" s="626"/>
      <c r="BR10" s="626"/>
      <c r="BS10" s="627" t="s">
        <v>122</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191593</v>
      </c>
      <c r="CS10" s="624"/>
      <c r="CT10" s="624"/>
      <c r="CU10" s="624"/>
      <c r="CV10" s="624"/>
      <c r="CW10" s="624"/>
      <c r="CX10" s="624"/>
      <c r="CY10" s="625"/>
      <c r="CZ10" s="626">
        <v>0.2</v>
      </c>
      <c r="DA10" s="626"/>
      <c r="DB10" s="626"/>
      <c r="DC10" s="626"/>
      <c r="DD10" s="632" t="s">
        <v>122</v>
      </c>
      <c r="DE10" s="624"/>
      <c r="DF10" s="624"/>
      <c r="DG10" s="624"/>
      <c r="DH10" s="624"/>
      <c r="DI10" s="624"/>
      <c r="DJ10" s="624"/>
      <c r="DK10" s="624"/>
      <c r="DL10" s="624"/>
      <c r="DM10" s="624"/>
      <c r="DN10" s="624"/>
      <c r="DO10" s="624"/>
      <c r="DP10" s="625"/>
      <c r="DQ10" s="632">
        <v>174776</v>
      </c>
      <c r="DR10" s="624"/>
      <c r="DS10" s="624"/>
      <c r="DT10" s="624"/>
      <c r="DU10" s="624"/>
      <c r="DV10" s="624"/>
      <c r="DW10" s="624"/>
      <c r="DX10" s="624"/>
      <c r="DY10" s="624"/>
      <c r="DZ10" s="624"/>
      <c r="EA10" s="624"/>
      <c r="EB10" s="624"/>
      <c r="EC10" s="633"/>
    </row>
    <row r="11" spans="2:143" ht="11.25" customHeight="1" x14ac:dyDescent="0.2">
      <c r="B11" s="620" t="s">
        <v>235</v>
      </c>
      <c r="C11" s="621"/>
      <c r="D11" s="621"/>
      <c r="E11" s="621"/>
      <c r="F11" s="621"/>
      <c r="G11" s="621"/>
      <c r="H11" s="621"/>
      <c r="I11" s="621"/>
      <c r="J11" s="621"/>
      <c r="K11" s="621"/>
      <c r="L11" s="621"/>
      <c r="M11" s="621"/>
      <c r="N11" s="621"/>
      <c r="O11" s="621"/>
      <c r="P11" s="621"/>
      <c r="Q11" s="622"/>
      <c r="R11" s="623">
        <v>6649092</v>
      </c>
      <c r="S11" s="624"/>
      <c r="T11" s="624"/>
      <c r="U11" s="624"/>
      <c r="V11" s="624"/>
      <c r="W11" s="624"/>
      <c r="X11" s="624"/>
      <c r="Y11" s="625"/>
      <c r="Z11" s="628">
        <v>5.0999999999999996</v>
      </c>
      <c r="AA11" s="629"/>
      <c r="AB11" s="629"/>
      <c r="AC11" s="635"/>
      <c r="AD11" s="632">
        <v>6649092</v>
      </c>
      <c r="AE11" s="624"/>
      <c r="AF11" s="624"/>
      <c r="AG11" s="624"/>
      <c r="AH11" s="624"/>
      <c r="AI11" s="624"/>
      <c r="AJ11" s="624"/>
      <c r="AK11" s="625"/>
      <c r="AL11" s="628">
        <v>9.4</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t="s">
        <v>122</v>
      </c>
      <c r="BH11" s="624"/>
      <c r="BI11" s="624"/>
      <c r="BJ11" s="624"/>
      <c r="BK11" s="624"/>
      <c r="BL11" s="624"/>
      <c r="BM11" s="624"/>
      <c r="BN11" s="625"/>
      <c r="BO11" s="626" t="s">
        <v>122</v>
      </c>
      <c r="BP11" s="626"/>
      <c r="BQ11" s="626"/>
      <c r="BR11" s="626"/>
      <c r="BS11" s="627" t="s">
        <v>122</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t="s">
        <v>122</v>
      </c>
      <c r="CS11" s="624"/>
      <c r="CT11" s="624"/>
      <c r="CU11" s="624"/>
      <c r="CV11" s="624"/>
      <c r="CW11" s="624"/>
      <c r="CX11" s="624"/>
      <c r="CY11" s="625"/>
      <c r="CZ11" s="626" t="s">
        <v>122</v>
      </c>
      <c r="DA11" s="626"/>
      <c r="DB11" s="626"/>
      <c r="DC11" s="626"/>
      <c r="DD11" s="632" t="s">
        <v>122</v>
      </c>
      <c r="DE11" s="624"/>
      <c r="DF11" s="624"/>
      <c r="DG11" s="624"/>
      <c r="DH11" s="624"/>
      <c r="DI11" s="624"/>
      <c r="DJ11" s="624"/>
      <c r="DK11" s="624"/>
      <c r="DL11" s="624"/>
      <c r="DM11" s="624"/>
      <c r="DN11" s="624"/>
      <c r="DO11" s="624"/>
      <c r="DP11" s="625"/>
      <c r="DQ11" s="632" t="s">
        <v>122</v>
      </c>
      <c r="DR11" s="624"/>
      <c r="DS11" s="624"/>
      <c r="DT11" s="624"/>
      <c r="DU11" s="624"/>
      <c r="DV11" s="624"/>
      <c r="DW11" s="624"/>
      <c r="DX11" s="624"/>
      <c r="DY11" s="624"/>
      <c r="DZ11" s="624"/>
      <c r="EA11" s="624"/>
      <c r="EB11" s="624"/>
      <c r="EC11" s="633"/>
    </row>
    <row r="12" spans="2:143" ht="11.25" customHeight="1" x14ac:dyDescent="0.2">
      <c r="B12" s="620" t="s">
        <v>238</v>
      </c>
      <c r="C12" s="621"/>
      <c r="D12" s="621"/>
      <c r="E12" s="621"/>
      <c r="F12" s="621"/>
      <c r="G12" s="621"/>
      <c r="H12" s="621"/>
      <c r="I12" s="621"/>
      <c r="J12" s="621"/>
      <c r="K12" s="621"/>
      <c r="L12" s="621"/>
      <c r="M12" s="621"/>
      <c r="N12" s="621"/>
      <c r="O12" s="621"/>
      <c r="P12" s="621"/>
      <c r="Q12" s="622"/>
      <c r="R12" s="623" t="s">
        <v>122</v>
      </c>
      <c r="S12" s="624"/>
      <c r="T12" s="624"/>
      <c r="U12" s="624"/>
      <c r="V12" s="624"/>
      <c r="W12" s="624"/>
      <c r="X12" s="624"/>
      <c r="Y12" s="625"/>
      <c r="Z12" s="626" t="s">
        <v>122</v>
      </c>
      <c r="AA12" s="626"/>
      <c r="AB12" s="626"/>
      <c r="AC12" s="626"/>
      <c r="AD12" s="627" t="s">
        <v>122</v>
      </c>
      <c r="AE12" s="627"/>
      <c r="AF12" s="627"/>
      <c r="AG12" s="627"/>
      <c r="AH12" s="627"/>
      <c r="AI12" s="627"/>
      <c r="AJ12" s="627"/>
      <c r="AK12" s="627"/>
      <c r="AL12" s="628" t="s">
        <v>122</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t="s">
        <v>122</v>
      </c>
      <c r="BH12" s="624"/>
      <c r="BI12" s="624"/>
      <c r="BJ12" s="624"/>
      <c r="BK12" s="624"/>
      <c r="BL12" s="624"/>
      <c r="BM12" s="624"/>
      <c r="BN12" s="625"/>
      <c r="BO12" s="626" t="s">
        <v>122</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4709196</v>
      </c>
      <c r="CS12" s="624"/>
      <c r="CT12" s="624"/>
      <c r="CU12" s="624"/>
      <c r="CV12" s="624"/>
      <c r="CW12" s="624"/>
      <c r="CX12" s="624"/>
      <c r="CY12" s="625"/>
      <c r="CZ12" s="626">
        <v>3.9</v>
      </c>
      <c r="DA12" s="626"/>
      <c r="DB12" s="626"/>
      <c r="DC12" s="626"/>
      <c r="DD12" s="632">
        <v>196539</v>
      </c>
      <c r="DE12" s="624"/>
      <c r="DF12" s="624"/>
      <c r="DG12" s="624"/>
      <c r="DH12" s="624"/>
      <c r="DI12" s="624"/>
      <c r="DJ12" s="624"/>
      <c r="DK12" s="624"/>
      <c r="DL12" s="624"/>
      <c r="DM12" s="624"/>
      <c r="DN12" s="624"/>
      <c r="DO12" s="624"/>
      <c r="DP12" s="625"/>
      <c r="DQ12" s="632">
        <v>2468118</v>
      </c>
      <c r="DR12" s="624"/>
      <c r="DS12" s="624"/>
      <c r="DT12" s="624"/>
      <c r="DU12" s="624"/>
      <c r="DV12" s="624"/>
      <c r="DW12" s="624"/>
      <c r="DX12" s="624"/>
      <c r="DY12" s="624"/>
      <c r="DZ12" s="624"/>
      <c r="EA12" s="624"/>
      <c r="EB12" s="624"/>
      <c r="EC12" s="633"/>
    </row>
    <row r="13" spans="2:143" ht="11.25" customHeight="1" x14ac:dyDescent="0.2">
      <c r="B13" s="620" t="s">
        <v>241</v>
      </c>
      <c r="C13" s="621"/>
      <c r="D13" s="621"/>
      <c r="E13" s="621"/>
      <c r="F13" s="621"/>
      <c r="G13" s="621"/>
      <c r="H13" s="621"/>
      <c r="I13" s="621"/>
      <c r="J13" s="621"/>
      <c r="K13" s="621"/>
      <c r="L13" s="621"/>
      <c r="M13" s="621"/>
      <c r="N13" s="621"/>
      <c r="O13" s="621"/>
      <c r="P13" s="621"/>
      <c r="Q13" s="622"/>
      <c r="R13" s="623">
        <v>1250</v>
      </c>
      <c r="S13" s="624"/>
      <c r="T13" s="624"/>
      <c r="U13" s="624"/>
      <c r="V13" s="624"/>
      <c r="W13" s="624"/>
      <c r="X13" s="624"/>
      <c r="Y13" s="625"/>
      <c r="Z13" s="626">
        <v>0</v>
      </c>
      <c r="AA13" s="626"/>
      <c r="AB13" s="626"/>
      <c r="AC13" s="626"/>
      <c r="AD13" s="627">
        <v>1250</v>
      </c>
      <c r="AE13" s="627"/>
      <c r="AF13" s="627"/>
      <c r="AG13" s="627"/>
      <c r="AH13" s="627"/>
      <c r="AI13" s="627"/>
      <c r="AJ13" s="627"/>
      <c r="AK13" s="627"/>
      <c r="AL13" s="628">
        <v>0</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t="s">
        <v>122</v>
      </c>
      <c r="BH13" s="624"/>
      <c r="BI13" s="624"/>
      <c r="BJ13" s="624"/>
      <c r="BK13" s="624"/>
      <c r="BL13" s="624"/>
      <c r="BM13" s="624"/>
      <c r="BN13" s="625"/>
      <c r="BO13" s="626" t="s">
        <v>122</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6352448</v>
      </c>
      <c r="CS13" s="624"/>
      <c r="CT13" s="624"/>
      <c r="CU13" s="624"/>
      <c r="CV13" s="624"/>
      <c r="CW13" s="624"/>
      <c r="CX13" s="624"/>
      <c r="CY13" s="625"/>
      <c r="CZ13" s="626">
        <v>5.2</v>
      </c>
      <c r="DA13" s="626"/>
      <c r="DB13" s="626"/>
      <c r="DC13" s="626"/>
      <c r="DD13" s="632">
        <v>2504438</v>
      </c>
      <c r="DE13" s="624"/>
      <c r="DF13" s="624"/>
      <c r="DG13" s="624"/>
      <c r="DH13" s="624"/>
      <c r="DI13" s="624"/>
      <c r="DJ13" s="624"/>
      <c r="DK13" s="624"/>
      <c r="DL13" s="624"/>
      <c r="DM13" s="624"/>
      <c r="DN13" s="624"/>
      <c r="DO13" s="624"/>
      <c r="DP13" s="625"/>
      <c r="DQ13" s="632">
        <v>4452363</v>
      </c>
      <c r="DR13" s="624"/>
      <c r="DS13" s="624"/>
      <c r="DT13" s="624"/>
      <c r="DU13" s="624"/>
      <c r="DV13" s="624"/>
      <c r="DW13" s="624"/>
      <c r="DX13" s="624"/>
      <c r="DY13" s="624"/>
      <c r="DZ13" s="624"/>
      <c r="EA13" s="624"/>
      <c r="EB13" s="624"/>
      <c r="EC13" s="633"/>
    </row>
    <row r="14" spans="2:143" ht="11.25" customHeight="1" x14ac:dyDescent="0.2">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84143</v>
      </c>
      <c r="BH14" s="624"/>
      <c r="BI14" s="624"/>
      <c r="BJ14" s="624"/>
      <c r="BK14" s="624"/>
      <c r="BL14" s="624"/>
      <c r="BM14" s="624"/>
      <c r="BN14" s="625"/>
      <c r="BO14" s="626">
        <v>0.3</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1087454</v>
      </c>
      <c r="CS14" s="624"/>
      <c r="CT14" s="624"/>
      <c r="CU14" s="624"/>
      <c r="CV14" s="624"/>
      <c r="CW14" s="624"/>
      <c r="CX14" s="624"/>
      <c r="CY14" s="625"/>
      <c r="CZ14" s="626">
        <v>0.9</v>
      </c>
      <c r="DA14" s="626"/>
      <c r="DB14" s="626"/>
      <c r="DC14" s="626"/>
      <c r="DD14" s="632">
        <v>313149</v>
      </c>
      <c r="DE14" s="624"/>
      <c r="DF14" s="624"/>
      <c r="DG14" s="624"/>
      <c r="DH14" s="624"/>
      <c r="DI14" s="624"/>
      <c r="DJ14" s="624"/>
      <c r="DK14" s="624"/>
      <c r="DL14" s="624"/>
      <c r="DM14" s="624"/>
      <c r="DN14" s="624"/>
      <c r="DO14" s="624"/>
      <c r="DP14" s="625"/>
      <c r="DQ14" s="632">
        <v>512517</v>
      </c>
      <c r="DR14" s="624"/>
      <c r="DS14" s="624"/>
      <c r="DT14" s="624"/>
      <c r="DU14" s="624"/>
      <c r="DV14" s="624"/>
      <c r="DW14" s="624"/>
      <c r="DX14" s="624"/>
      <c r="DY14" s="624"/>
      <c r="DZ14" s="624"/>
      <c r="EA14" s="624"/>
      <c r="EB14" s="624"/>
      <c r="EC14" s="633"/>
    </row>
    <row r="15" spans="2:143" ht="11.25" customHeight="1" x14ac:dyDescent="0.2">
      <c r="B15" s="620" t="s">
        <v>247</v>
      </c>
      <c r="C15" s="621"/>
      <c r="D15" s="621"/>
      <c r="E15" s="621"/>
      <c r="F15" s="621"/>
      <c r="G15" s="621"/>
      <c r="H15" s="621"/>
      <c r="I15" s="621"/>
      <c r="J15" s="621"/>
      <c r="K15" s="621"/>
      <c r="L15" s="621"/>
      <c r="M15" s="621"/>
      <c r="N15" s="621"/>
      <c r="O15" s="621"/>
      <c r="P15" s="621"/>
      <c r="Q15" s="622"/>
      <c r="R15" s="623">
        <v>135044</v>
      </c>
      <c r="S15" s="624"/>
      <c r="T15" s="624"/>
      <c r="U15" s="624"/>
      <c r="V15" s="624"/>
      <c r="W15" s="624"/>
      <c r="X15" s="624"/>
      <c r="Y15" s="625"/>
      <c r="Z15" s="626">
        <v>0.1</v>
      </c>
      <c r="AA15" s="626"/>
      <c r="AB15" s="626"/>
      <c r="AC15" s="626"/>
      <c r="AD15" s="627">
        <v>135044</v>
      </c>
      <c r="AE15" s="627"/>
      <c r="AF15" s="627"/>
      <c r="AG15" s="627"/>
      <c r="AH15" s="627"/>
      <c r="AI15" s="627"/>
      <c r="AJ15" s="627"/>
      <c r="AK15" s="627"/>
      <c r="AL15" s="628">
        <v>0.2</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3288693</v>
      </c>
      <c r="BH15" s="624"/>
      <c r="BI15" s="624"/>
      <c r="BJ15" s="624"/>
      <c r="BK15" s="624"/>
      <c r="BL15" s="624"/>
      <c r="BM15" s="624"/>
      <c r="BN15" s="625"/>
      <c r="BO15" s="626">
        <v>12.1</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16608389</v>
      </c>
      <c r="CS15" s="624"/>
      <c r="CT15" s="624"/>
      <c r="CU15" s="624"/>
      <c r="CV15" s="624"/>
      <c r="CW15" s="624"/>
      <c r="CX15" s="624"/>
      <c r="CY15" s="625"/>
      <c r="CZ15" s="626">
        <v>13.6</v>
      </c>
      <c r="DA15" s="626"/>
      <c r="DB15" s="626"/>
      <c r="DC15" s="626"/>
      <c r="DD15" s="632">
        <v>4421519</v>
      </c>
      <c r="DE15" s="624"/>
      <c r="DF15" s="624"/>
      <c r="DG15" s="624"/>
      <c r="DH15" s="624"/>
      <c r="DI15" s="624"/>
      <c r="DJ15" s="624"/>
      <c r="DK15" s="624"/>
      <c r="DL15" s="624"/>
      <c r="DM15" s="624"/>
      <c r="DN15" s="624"/>
      <c r="DO15" s="624"/>
      <c r="DP15" s="625"/>
      <c r="DQ15" s="632">
        <v>11620394</v>
      </c>
      <c r="DR15" s="624"/>
      <c r="DS15" s="624"/>
      <c r="DT15" s="624"/>
      <c r="DU15" s="624"/>
      <c r="DV15" s="624"/>
      <c r="DW15" s="624"/>
      <c r="DX15" s="624"/>
      <c r="DY15" s="624"/>
      <c r="DZ15" s="624"/>
      <c r="EA15" s="624"/>
      <c r="EB15" s="624"/>
      <c r="EC15" s="633"/>
    </row>
    <row r="16" spans="2:143" ht="11.25" customHeight="1" x14ac:dyDescent="0.2">
      <c r="B16" s="620" t="s">
        <v>250</v>
      </c>
      <c r="C16" s="621"/>
      <c r="D16" s="621"/>
      <c r="E16" s="621"/>
      <c r="F16" s="621"/>
      <c r="G16" s="621"/>
      <c r="H16" s="621"/>
      <c r="I16" s="621"/>
      <c r="J16" s="621"/>
      <c r="K16" s="621"/>
      <c r="L16" s="621"/>
      <c r="M16" s="621"/>
      <c r="N16" s="621"/>
      <c r="O16" s="621"/>
      <c r="P16" s="621"/>
      <c r="Q16" s="622"/>
      <c r="R16" s="623" t="s">
        <v>122</v>
      </c>
      <c r="S16" s="624"/>
      <c r="T16" s="624"/>
      <c r="U16" s="624"/>
      <c r="V16" s="624"/>
      <c r="W16" s="624"/>
      <c r="X16" s="624"/>
      <c r="Y16" s="625"/>
      <c r="Z16" s="626" t="s">
        <v>122</v>
      </c>
      <c r="AA16" s="626"/>
      <c r="AB16" s="626"/>
      <c r="AC16" s="626"/>
      <c r="AD16" s="627" t="s">
        <v>122</v>
      </c>
      <c r="AE16" s="627"/>
      <c r="AF16" s="627"/>
      <c r="AG16" s="627"/>
      <c r="AH16" s="627"/>
      <c r="AI16" s="627"/>
      <c r="AJ16" s="627"/>
      <c r="AK16" s="627"/>
      <c r="AL16" s="628" t="s">
        <v>122</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t="s">
        <v>122</v>
      </c>
      <c r="CS16" s="624"/>
      <c r="CT16" s="624"/>
      <c r="CU16" s="624"/>
      <c r="CV16" s="624"/>
      <c r="CW16" s="624"/>
      <c r="CX16" s="624"/>
      <c r="CY16" s="625"/>
      <c r="CZ16" s="626" t="s">
        <v>122</v>
      </c>
      <c r="DA16" s="626"/>
      <c r="DB16" s="626"/>
      <c r="DC16" s="626"/>
      <c r="DD16" s="632" t="s">
        <v>122</v>
      </c>
      <c r="DE16" s="624"/>
      <c r="DF16" s="624"/>
      <c r="DG16" s="624"/>
      <c r="DH16" s="624"/>
      <c r="DI16" s="624"/>
      <c r="DJ16" s="624"/>
      <c r="DK16" s="624"/>
      <c r="DL16" s="624"/>
      <c r="DM16" s="624"/>
      <c r="DN16" s="624"/>
      <c r="DO16" s="624"/>
      <c r="DP16" s="625"/>
      <c r="DQ16" s="632" t="s">
        <v>122</v>
      </c>
      <c r="DR16" s="624"/>
      <c r="DS16" s="624"/>
      <c r="DT16" s="624"/>
      <c r="DU16" s="624"/>
      <c r="DV16" s="624"/>
      <c r="DW16" s="624"/>
      <c r="DX16" s="624"/>
      <c r="DY16" s="624"/>
      <c r="DZ16" s="624"/>
      <c r="EA16" s="624"/>
      <c r="EB16" s="624"/>
      <c r="EC16" s="633"/>
    </row>
    <row r="17" spans="2:133" ht="11.25" customHeight="1" x14ac:dyDescent="0.2">
      <c r="B17" s="620" t="s">
        <v>253</v>
      </c>
      <c r="C17" s="621"/>
      <c r="D17" s="621"/>
      <c r="E17" s="621"/>
      <c r="F17" s="621"/>
      <c r="G17" s="621"/>
      <c r="H17" s="621"/>
      <c r="I17" s="621"/>
      <c r="J17" s="621"/>
      <c r="K17" s="621"/>
      <c r="L17" s="621"/>
      <c r="M17" s="621"/>
      <c r="N17" s="621"/>
      <c r="O17" s="621"/>
      <c r="P17" s="621"/>
      <c r="Q17" s="622"/>
      <c r="R17" s="623">
        <v>1062524</v>
      </c>
      <c r="S17" s="624"/>
      <c r="T17" s="624"/>
      <c r="U17" s="624"/>
      <c r="V17" s="624"/>
      <c r="W17" s="624"/>
      <c r="X17" s="624"/>
      <c r="Y17" s="625"/>
      <c r="Z17" s="626">
        <v>0.8</v>
      </c>
      <c r="AA17" s="626"/>
      <c r="AB17" s="626"/>
      <c r="AC17" s="626"/>
      <c r="AD17" s="627">
        <v>1062524</v>
      </c>
      <c r="AE17" s="627"/>
      <c r="AF17" s="627"/>
      <c r="AG17" s="627"/>
      <c r="AH17" s="627"/>
      <c r="AI17" s="627"/>
      <c r="AJ17" s="627"/>
      <c r="AK17" s="627"/>
      <c r="AL17" s="628">
        <v>1.5</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1576549</v>
      </c>
      <c r="CS17" s="624"/>
      <c r="CT17" s="624"/>
      <c r="CU17" s="624"/>
      <c r="CV17" s="624"/>
      <c r="CW17" s="624"/>
      <c r="CX17" s="624"/>
      <c r="CY17" s="625"/>
      <c r="CZ17" s="626">
        <v>1.3</v>
      </c>
      <c r="DA17" s="626"/>
      <c r="DB17" s="626"/>
      <c r="DC17" s="626"/>
      <c r="DD17" s="632" t="s">
        <v>122</v>
      </c>
      <c r="DE17" s="624"/>
      <c r="DF17" s="624"/>
      <c r="DG17" s="624"/>
      <c r="DH17" s="624"/>
      <c r="DI17" s="624"/>
      <c r="DJ17" s="624"/>
      <c r="DK17" s="624"/>
      <c r="DL17" s="624"/>
      <c r="DM17" s="624"/>
      <c r="DN17" s="624"/>
      <c r="DO17" s="624"/>
      <c r="DP17" s="625"/>
      <c r="DQ17" s="632">
        <v>1538215</v>
      </c>
      <c r="DR17" s="624"/>
      <c r="DS17" s="624"/>
      <c r="DT17" s="624"/>
      <c r="DU17" s="624"/>
      <c r="DV17" s="624"/>
      <c r="DW17" s="624"/>
      <c r="DX17" s="624"/>
      <c r="DY17" s="624"/>
      <c r="DZ17" s="624"/>
      <c r="EA17" s="624"/>
      <c r="EB17" s="624"/>
      <c r="EC17" s="633"/>
    </row>
    <row r="18" spans="2:133" ht="11.25" customHeight="1" x14ac:dyDescent="0.2">
      <c r="B18" s="620" t="s">
        <v>256</v>
      </c>
      <c r="C18" s="621"/>
      <c r="D18" s="621"/>
      <c r="E18" s="621"/>
      <c r="F18" s="621"/>
      <c r="G18" s="621"/>
      <c r="H18" s="621"/>
      <c r="I18" s="621"/>
      <c r="J18" s="621"/>
      <c r="K18" s="621"/>
      <c r="L18" s="621"/>
      <c r="M18" s="621"/>
      <c r="N18" s="621"/>
      <c r="O18" s="621"/>
      <c r="P18" s="621"/>
      <c r="Q18" s="622"/>
      <c r="R18" s="623">
        <v>92483</v>
      </c>
      <c r="S18" s="624"/>
      <c r="T18" s="624"/>
      <c r="U18" s="624"/>
      <c r="V18" s="624"/>
      <c r="W18" s="624"/>
      <c r="X18" s="624"/>
      <c r="Y18" s="625"/>
      <c r="Z18" s="626">
        <v>0.1</v>
      </c>
      <c r="AA18" s="626"/>
      <c r="AB18" s="626"/>
      <c r="AC18" s="626"/>
      <c r="AD18" s="627">
        <v>92483</v>
      </c>
      <c r="AE18" s="627"/>
      <c r="AF18" s="627"/>
      <c r="AG18" s="627"/>
      <c r="AH18" s="627"/>
      <c r="AI18" s="627"/>
      <c r="AJ18" s="627"/>
      <c r="AK18" s="627"/>
      <c r="AL18" s="628">
        <v>0.1</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2">
      <c r="B19" s="620" t="s">
        <v>259</v>
      </c>
      <c r="C19" s="621"/>
      <c r="D19" s="621"/>
      <c r="E19" s="621"/>
      <c r="F19" s="621"/>
      <c r="G19" s="621"/>
      <c r="H19" s="621"/>
      <c r="I19" s="621"/>
      <c r="J19" s="621"/>
      <c r="K19" s="621"/>
      <c r="L19" s="621"/>
      <c r="M19" s="621"/>
      <c r="N19" s="621"/>
      <c r="O19" s="621"/>
      <c r="P19" s="621"/>
      <c r="Q19" s="622"/>
      <c r="R19" s="623">
        <v>970041</v>
      </c>
      <c r="S19" s="624"/>
      <c r="T19" s="624"/>
      <c r="U19" s="624"/>
      <c r="V19" s="624"/>
      <c r="W19" s="624"/>
      <c r="X19" s="624"/>
      <c r="Y19" s="625"/>
      <c r="Z19" s="626">
        <v>0.7</v>
      </c>
      <c r="AA19" s="626"/>
      <c r="AB19" s="626"/>
      <c r="AC19" s="626"/>
      <c r="AD19" s="627">
        <v>970041</v>
      </c>
      <c r="AE19" s="627"/>
      <c r="AF19" s="627"/>
      <c r="AG19" s="627"/>
      <c r="AH19" s="627"/>
      <c r="AI19" s="627"/>
      <c r="AJ19" s="627"/>
      <c r="AK19" s="627"/>
      <c r="AL19" s="628">
        <v>1.4</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v>23837</v>
      </c>
      <c r="BH19" s="624"/>
      <c r="BI19" s="624"/>
      <c r="BJ19" s="624"/>
      <c r="BK19" s="624"/>
      <c r="BL19" s="624"/>
      <c r="BM19" s="624"/>
      <c r="BN19" s="625"/>
      <c r="BO19" s="626">
        <v>0.1</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2">
      <c r="B20" s="636" t="s">
        <v>262</v>
      </c>
      <c r="C20" s="637"/>
      <c r="D20" s="637"/>
      <c r="E20" s="637"/>
      <c r="F20" s="637"/>
      <c r="G20" s="637"/>
      <c r="H20" s="637"/>
      <c r="I20" s="637"/>
      <c r="J20" s="637"/>
      <c r="K20" s="637"/>
      <c r="L20" s="637"/>
      <c r="M20" s="637"/>
      <c r="N20" s="637"/>
      <c r="O20" s="637"/>
      <c r="P20" s="637"/>
      <c r="Q20" s="638"/>
      <c r="R20" s="623" t="s">
        <v>122</v>
      </c>
      <c r="S20" s="624"/>
      <c r="T20" s="624"/>
      <c r="U20" s="624"/>
      <c r="V20" s="624"/>
      <c r="W20" s="624"/>
      <c r="X20" s="624"/>
      <c r="Y20" s="625"/>
      <c r="Z20" s="626" t="s">
        <v>122</v>
      </c>
      <c r="AA20" s="626"/>
      <c r="AB20" s="626"/>
      <c r="AC20" s="626"/>
      <c r="AD20" s="627" t="s">
        <v>122</v>
      </c>
      <c r="AE20" s="627"/>
      <c r="AF20" s="627"/>
      <c r="AG20" s="627"/>
      <c r="AH20" s="627"/>
      <c r="AI20" s="627"/>
      <c r="AJ20" s="627"/>
      <c r="AK20" s="627"/>
      <c r="AL20" s="628" t="s">
        <v>122</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v>23837</v>
      </c>
      <c r="BH20" s="624"/>
      <c r="BI20" s="624"/>
      <c r="BJ20" s="624"/>
      <c r="BK20" s="624"/>
      <c r="BL20" s="624"/>
      <c r="BM20" s="624"/>
      <c r="BN20" s="625"/>
      <c r="BO20" s="626">
        <v>0.1</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121936650</v>
      </c>
      <c r="CS20" s="624"/>
      <c r="CT20" s="624"/>
      <c r="CU20" s="624"/>
      <c r="CV20" s="624"/>
      <c r="CW20" s="624"/>
      <c r="CX20" s="624"/>
      <c r="CY20" s="625"/>
      <c r="CZ20" s="626">
        <v>100</v>
      </c>
      <c r="DA20" s="626"/>
      <c r="DB20" s="626"/>
      <c r="DC20" s="626"/>
      <c r="DD20" s="632">
        <v>10284400</v>
      </c>
      <c r="DE20" s="624"/>
      <c r="DF20" s="624"/>
      <c r="DG20" s="624"/>
      <c r="DH20" s="624"/>
      <c r="DI20" s="624"/>
      <c r="DJ20" s="624"/>
      <c r="DK20" s="624"/>
      <c r="DL20" s="624"/>
      <c r="DM20" s="624"/>
      <c r="DN20" s="624"/>
      <c r="DO20" s="624"/>
      <c r="DP20" s="625"/>
      <c r="DQ20" s="632">
        <v>78007210</v>
      </c>
      <c r="DR20" s="624"/>
      <c r="DS20" s="624"/>
      <c r="DT20" s="624"/>
      <c r="DU20" s="624"/>
      <c r="DV20" s="624"/>
      <c r="DW20" s="624"/>
      <c r="DX20" s="624"/>
      <c r="DY20" s="624"/>
      <c r="DZ20" s="624"/>
      <c r="EA20" s="624"/>
      <c r="EB20" s="624"/>
      <c r="EC20" s="633"/>
    </row>
    <row r="21" spans="2:133" ht="11.25" customHeight="1" x14ac:dyDescent="0.2">
      <c r="B21" s="620" t="s">
        <v>265</v>
      </c>
      <c r="C21" s="621"/>
      <c r="D21" s="621"/>
      <c r="E21" s="621"/>
      <c r="F21" s="621"/>
      <c r="G21" s="621"/>
      <c r="H21" s="621"/>
      <c r="I21" s="621"/>
      <c r="J21" s="621"/>
      <c r="K21" s="621"/>
      <c r="L21" s="621"/>
      <c r="M21" s="621"/>
      <c r="N21" s="621"/>
      <c r="O21" s="621"/>
      <c r="P21" s="621"/>
      <c r="Q21" s="622"/>
      <c r="R21" s="623" t="s">
        <v>122</v>
      </c>
      <c r="S21" s="624"/>
      <c r="T21" s="624"/>
      <c r="U21" s="624"/>
      <c r="V21" s="624"/>
      <c r="W21" s="624"/>
      <c r="X21" s="624"/>
      <c r="Y21" s="625"/>
      <c r="Z21" s="626" t="s">
        <v>122</v>
      </c>
      <c r="AA21" s="626"/>
      <c r="AB21" s="626"/>
      <c r="AC21" s="626"/>
      <c r="AD21" s="627" t="s">
        <v>122</v>
      </c>
      <c r="AE21" s="627"/>
      <c r="AF21" s="627"/>
      <c r="AG21" s="627"/>
      <c r="AH21" s="627"/>
      <c r="AI21" s="627"/>
      <c r="AJ21" s="627"/>
      <c r="AK21" s="627"/>
      <c r="AL21" s="628" t="s">
        <v>122</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v>23837</v>
      </c>
      <c r="BH21" s="624"/>
      <c r="BI21" s="624"/>
      <c r="BJ21" s="624"/>
      <c r="BK21" s="624"/>
      <c r="BL21" s="624"/>
      <c r="BM21" s="624"/>
      <c r="BN21" s="625"/>
      <c r="BO21" s="626">
        <v>0.1</v>
      </c>
      <c r="BP21" s="626"/>
      <c r="BQ21" s="626"/>
      <c r="BR21" s="626"/>
      <c r="BS21" s="627" t="s">
        <v>122</v>
      </c>
      <c r="BT21" s="627"/>
      <c r="BU21" s="627"/>
      <c r="BV21" s="627"/>
      <c r="BW21" s="627"/>
      <c r="BX21" s="627"/>
      <c r="BY21" s="627"/>
      <c r="BZ21" s="627"/>
      <c r="CA21" s="627"/>
      <c r="CB21" s="631"/>
      <c r="CD21" s="646"/>
      <c r="CE21" s="647"/>
      <c r="CF21" s="647"/>
      <c r="CG21" s="647"/>
      <c r="CH21" s="647"/>
      <c r="CI21" s="647"/>
      <c r="CJ21" s="647"/>
      <c r="CK21" s="647"/>
      <c r="CL21" s="647"/>
      <c r="CM21" s="647"/>
      <c r="CN21" s="647"/>
      <c r="CO21" s="647"/>
      <c r="CP21" s="647"/>
      <c r="CQ21" s="648"/>
      <c r="CR21" s="649"/>
      <c r="CS21" s="642"/>
      <c r="CT21" s="642"/>
      <c r="CU21" s="642"/>
      <c r="CV21" s="642"/>
      <c r="CW21" s="642"/>
      <c r="CX21" s="642"/>
      <c r="CY21" s="650"/>
      <c r="CZ21" s="651"/>
      <c r="DA21" s="651"/>
      <c r="DB21" s="651"/>
      <c r="DC21" s="651"/>
      <c r="DD21" s="641"/>
      <c r="DE21" s="642"/>
      <c r="DF21" s="642"/>
      <c r="DG21" s="642"/>
      <c r="DH21" s="642"/>
      <c r="DI21" s="642"/>
      <c r="DJ21" s="642"/>
      <c r="DK21" s="642"/>
      <c r="DL21" s="642"/>
      <c r="DM21" s="642"/>
      <c r="DN21" s="642"/>
      <c r="DO21" s="642"/>
      <c r="DP21" s="650"/>
      <c r="DQ21" s="641"/>
      <c r="DR21" s="642"/>
      <c r="DS21" s="642"/>
      <c r="DT21" s="642"/>
      <c r="DU21" s="642"/>
      <c r="DV21" s="642"/>
      <c r="DW21" s="642"/>
      <c r="DX21" s="642"/>
      <c r="DY21" s="642"/>
      <c r="DZ21" s="642"/>
      <c r="EA21" s="642"/>
      <c r="EB21" s="642"/>
      <c r="EC21" s="643"/>
    </row>
    <row r="22" spans="2:133" ht="11.25" customHeight="1" x14ac:dyDescent="0.2">
      <c r="B22" s="620" t="s">
        <v>267</v>
      </c>
      <c r="C22" s="621"/>
      <c r="D22" s="621"/>
      <c r="E22" s="621"/>
      <c r="F22" s="621"/>
      <c r="G22" s="621"/>
      <c r="H22" s="621"/>
      <c r="I22" s="621"/>
      <c r="J22" s="621"/>
      <c r="K22" s="621"/>
      <c r="L22" s="621"/>
      <c r="M22" s="621"/>
      <c r="N22" s="621"/>
      <c r="O22" s="621"/>
      <c r="P22" s="621"/>
      <c r="Q22" s="622"/>
      <c r="R22" s="623" t="s">
        <v>122</v>
      </c>
      <c r="S22" s="624"/>
      <c r="T22" s="624"/>
      <c r="U22" s="624"/>
      <c r="V22" s="624"/>
      <c r="W22" s="624"/>
      <c r="X22" s="624"/>
      <c r="Y22" s="625"/>
      <c r="Z22" s="626" t="s">
        <v>122</v>
      </c>
      <c r="AA22" s="626"/>
      <c r="AB22" s="626"/>
      <c r="AC22" s="626"/>
      <c r="AD22" s="627" t="s">
        <v>122</v>
      </c>
      <c r="AE22" s="627"/>
      <c r="AF22" s="627"/>
      <c r="AG22" s="627"/>
      <c r="AH22" s="627"/>
      <c r="AI22" s="627"/>
      <c r="AJ22" s="627"/>
      <c r="AK22" s="627"/>
      <c r="AL22" s="628" t="s">
        <v>122</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2">
      <c r="B23" s="620" t="s">
        <v>270</v>
      </c>
      <c r="C23" s="621"/>
      <c r="D23" s="621"/>
      <c r="E23" s="621"/>
      <c r="F23" s="621"/>
      <c r="G23" s="621"/>
      <c r="H23" s="621"/>
      <c r="I23" s="621"/>
      <c r="J23" s="621"/>
      <c r="K23" s="621"/>
      <c r="L23" s="621"/>
      <c r="M23" s="621"/>
      <c r="N23" s="621"/>
      <c r="O23" s="621"/>
      <c r="P23" s="621"/>
      <c r="Q23" s="622"/>
      <c r="R23" s="623" t="s">
        <v>122</v>
      </c>
      <c r="S23" s="624"/>
      <c r="T23" s="624"/>
      <c r="U23" s="624"/>
      <c r="V23" s="624"/>
      <c r="W23" s="624"/>
      <c r="X23" s="624"/>
      <c r="Y23" s="625"/>
      <c r="Z23" s="626" t="s">
        <v>122</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t="s">
        <v>122</v>
      </c>
      <c r="BH23" s="624"/>
      <c r="BI23" s="624"/>
      <c r="BJ23" s="624"/>
      <c r="BK23" s="624"/>
      <c r="BL23" s="624"/>
      <c r="BM23" s="624"/>
      <c r="BN23" s="625"/>
      <c r="BO23" s="626" t="s">
        <v>122</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2" t="s">
        <v>275</v>
      </c>
      <c r="DM23" s="653"/>
      <c r="DN23" s="653"/>
      <c r="DO23" s="653"/>
      <c r="DP23" s="653"/>
      <c r="DQ23" s="653"/>
      <c r="DR23" s="653"/>
      <c r="DS23" s="653"/>
      <c r="DT23" s="653"/>
      <c r="DU23" s="653"/>
      <c r="DV23" s="654"/>
      <c r="DW23" s="605" t="s">
        <v>276</v>
      </c>
      <c r="DX23" s="606"/>
      <c r="DY23" s="606"/>
      <c r="DZ23" s="606"/>
      <c r="EA23" s="606"/>
      <c r="EB23" s="606"/>
      <c r="EC23" s="607"/>
    </row>
    <row r="24" spans="2:133" ht="11.25" customHeight="1" x14ac:dyDescent="0.2">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60851170</v>
      </c>
      <c r="CS24" s="613"/>
      <c r="CT24" s="613"/>
      <c r="CU24" s="613"/>
      <c r="CV24" s="613"/>
      <c r="CW24" s="613"/>
      <c r="CX24" s="613"/>
      <c r="CY24" s="614"/>
      <c r="CZ24" s="617">
        <v>49.9</v>
      </c>
      <c r="DA24" s="618"/>
      <c r="DB24" s="618"/>
      <c r="DC24" s="634"/>
      <c r="DD24" s="655">
        <v>35328296</v>
      </c>
      <c r="DE24" s="613"/>
      <c r="DF24" s="613"/>
      <c r="DG24" s="613"/>
      <c r="DH24" s="613"/>
      <c r="DI24" s="613"/>
      <c r="DJ24" s="613"/>
      <c r="DK24" s="614"/>
      <c r="DL24" s="655">
        <v>32609277</v>
      </c>
      <c r="DM24" s="613"/>
      <c r="DN24" s="613"/>
      <c r="DO24" s="613"/>
      <c r="DP24" s="613"/>
      <c r="DQ24" s="613"/>
      <c r="DR24" s="613"/>
      <c r="DS24" s="613"/>
      <c r="DT24" s="613"/>
      <c r="DU24" s="613"/>
      <c r="DV24" s="614"/>
      <c r="DW24" s="617">
        <v>46.3</v>
      </c>
      <c r="DX24" s="618"/>
      <c r="DY24" s="618"/>
      <c r="DZ24" s="618"/>
      <c r="EA24" s="618"/>
      <c r="EB24" s="618"/>
      <c r="EC24" s="619"/>
    </row>
    <row r="25" spans="2:133" ht="11.25" customHeight="1" x14ac:dyDescent="0.2">
      <c r="B25" s="620" t="s">
        <v>280</v>
      </c>
      <c r="C25" s="621"/>
      <c r="D25" s="621"/>
      <c r="E25" s="621"/>
      <c r="F25" s="621"/>
      <c r="G25" s="621"/>
      <c r="H25" s="621"/>
      <c r="I25" s="621"/>
      <c r="J25" s="621"/>
      <c r="K25" s="621"/>
      <c r="L25" s="621"/>
      <c r="M25" s="621"/>
      <c r="N25" s="621"/>
      <c r="O25" s="621"/>
      <c r="P25" s="621"/>
      <c r="Q25" s="622"/>
      <c r="R25" s="623">
        <v>37154081</v>
      </c>
      <c r="S25" s="624"/>
      <c r="T25" s="624"/>
      <c r="U25" s="624"/>
      <c r="V25" s="624"/>
      <c r="W25" s="624"/>
      <c r="X25" s="624"/>
      <c r="Y25" s="625"/>
      <c r="Z25" s="626">
        <v>28.4</v>
      </c>
      <c r="AA25" s="626"/>
      <c r="AB25" s="626"/>
      <c r="AC25" s="626"/>
      <c r="AD25" s="627">
        <v>37154081</v>
      </c>
      <c r="AE25" s="627"/>
      <c r="AF25" s="627"/>
      <c r="AG25" s="627"/>
      <c r="AH25" s="627"/>
      <c r="AI25" s="627"/>
      <c r="AJ25" s="627"/>
      <c r="AK25" s="627"/>
      <c r="AL25" s="628">
        <v>52.7</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19627705</v>
      </c>
      <c r="CS25" s="644"/>
      <c r="CT25" s="644"/>
      <c r="CU25" s="644"/>
      <c r="CV25" s="644"/>
      <c r="CW25" s="644"/>
      <c r="CX25" s="644"/>
      <c r="CY25" s="645"/>
      <c r="CZ25" s="628">
        <v>16.100000000000001</v>
      </c>
      <c r="DA25" s="656"/>
      <c r="DB25" s="656"/>
      <c r="DC25" s="658"/>
      <c r="DD25" s="632">
        <v>18403888</v>
      </c>
      <c r="DE25" s="644"/>
      <c r="DF25" s="644"/>
      <c r="DG25" s="644"/>
      <c r="DH25" s="644"/>
      <c r="DI25" s="644"/>
      <c r="DJ25" s="644"/>
      <c r="DK25" s="645"/>
      <c r="DL25" s="632">
        <v>18028438</v>
      </c>
      <c r="DM25" s="644"/>
      <c r="DN25" s="644"/>
      <c r="DO25" s="644"/>
      <c r="DP25" s="644"/>
      <c r="DQ25" s="644"/>
      <c r="DR25" s="644"/>
      <c r="DS25" s="644"/>
      <c r="DT25" s="644"/>
      <c r="DU25" s="644"/>
      <c r="DV25" s="645"/>
      <c r="DW25" s="628">
        <v>25.6</v>
      </c>
      <c r="DX25" s="656"/>
      <c r="DY25" s="656"/>
      <c r="DZ25" s="656"/>
      <c r="EA25" s="656"/>
      <c r="EB25" s="656"/>
      <c r="EC25" s="657"/>
    </row>
    <row r="26" spans="2:133" ht="11.25" customHeight="1" x14ac:dyDescent="0.2">
      <c r="B26" s="620" t="s">
        <v>283</v>
      </c>
      <c r="C26" s="621"/>
      <c r="D26" s="621"/>
      <c r="E26" s="621"/>
      <c r="F26" s="621"/>
      <c r="G26" s="621"/>
      <c r="H26" s="621"/>
      <c r="I26" s="621"/>
      <c r="J26" s="621"/>
      <c r="K26" s="621"/>
      <c r="L26" s="621"/>
      <c r="M26" s="621"/>
      <c r="N26" s="621"/>
      <c r="O26" s="621"/>
      <c r="P26" s="621"/>
      <c r="Q26" s="622"/>
      <c r="R26" s="623">
        <v>21989</v>
      </c>
      <c r="S26" s="624"/>
      <c r="T26" s="624"/>
      <c r="U26" s="624"/>
      <c r="V26" s="624"/>
      <c r="W26" s="624"/>
      <c r="X26" s="624"/>
      <c r="Y26" s="625"/>
      <c r="Z26" s="626">
        <v>0</v>
      </c>
      <c r="AA26" s="626"/>
      <c r="AB26" s="626"/>
      <c r="AC26" s="626"/>
      <c r="AD26" s="627">
        <v>21989</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12913819</v>
      </c>
      <c r="CS26" s="624"/>
      <c r="CT26" s="624"/>
      <c r="CU26" s="624"/>
      <c r="CV26" s="624"/>
      <c r="CW26" s="624"/>
      <c r="CX26" s="624"/>
      <c r="CY26" s="625"/>
      <c r="CZ26" s="628">
        <v>10.6</v>
      </c>
      <c r="DA26" s="656"/>
      <c r="DB26" s="656"/>
      <c r="DC26" s="658"/>
      <c r="DD26" s="632">
        <v>12124818</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6"/>
      <c r="DY26" s="656"/>
      <c r="DZ26" s="656"/>
      <c r="EA26" s="656"/>
      <c r="EB26" s="656"/>
      <c r="EC26" s="657"/>
    </row>
    <row r="27" spans="2:133" ht="11.25" customHeight="1" x14ac:dyDescent="0.2">
      <c r="B27" s="620" t="s">
        <v>286</v>
      </c>
      <c r="C27" s="621"/>
      <c r="D27" s="621"/>
      <c r="E27" s="621"/>
      <c r="F27" s="621"/>
      <c r="G27" s="621"/>
      <c r="H27" s="621"/>
      <c r="I27" s="621"/>
      <c r="J27" s="621"/>
      <c r="K27" s="621"/>
      <c r="L27" s="621"/>
      <c r="M27" s="621"/>
      <c r="N27" s="621"/>
      <c r="O27" s="621"/>
      <c r="P27" s="621"/>
      <c r="Q27" s="622"/>
      <c r="R27" s="623">
        <v>695651</v>
      </c>
      <c r="S27" s="624"/>
      <c r="T27" s="624"/>
      <c r="U27" s="624"/>
      <c r="V27" s="624"/>
      <c r="W27" s="624"/>
      <c r="X27" s="624"/>
      <c r="Y27" s="625"/>
      <c r="Z27" s="626">
        <v>0.5</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27192744</v>
      </c>
      <c r="BH27" s="624"/>
      <c r="BI27" s="624"/>
      <c r="BJ27" s="624"/>
      <c r="BK27" s="624"/>
      <c r="BL27" s="624"/>
      <c r="BM27" s="624"/>
      <c r="BN27" s="625"/>
      <c r="BO27" s="626">
        <v>100</v>
      </c>
      <c r="BP27" s="626"/>
      <c r="BQ27" s="626"/>
      <c r="BR27" s="626"/>
      <c r="BS27" s="627" t="s">
        <v>122</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39648414</v>
      </c>
      <c r="CS27" s="644"/>
      <c r="CT27" s="644"/>
      <c r="CU27" s="644"/>
      <c r="CV27" s="644"/>
      <c r="CW27" s="644"/>
      <c r="CX27" s="644"/>
      <c r="CY27" s="645"/>
      <c r="CZ27" s="628">
        <v>32.5</v>
      </c>
      <c r="DA27" s="656"/>
      <c r="DB27" s="656"/>
      <c r="DC27" s="658"/>
      <c r="DD27" s="632">
        <v>15387691</v>
      </c>
      <c r="DE27" s="644"/>
      <c r="DF27" s="644"/>
      <c r="DG27" s="644"/>
      <c r="DH27" s="644"/>
      <c r="DI27" s="644"/>
      <c r="DJ27" s="644"/>
      <c r="DK27" s="645"/>
      <c r="DL27" s="632">
        <v>13044122</v>
      </c>
      <c r="DM27" s="644"/>
      <c r="DN27" s="644"/>
      <c r="DO27" s="644"/>
      <c r="DP27" s="644"/>
      <c r="DQ27" s="644"/>
      <c r="DR27" s="644"/>
      <c r="DS27" s="644"/>
      <c r="DT27" s="644"/>
      <c r="DU27" s="644"/>
      <c r="DV27" s="645"/>
      <c r="DW27" s="628">
        <v>18.5</v>
      </c>
      <c r="DX27" s="656"/>
      <c r="DY27" s="656"/>
      <c r="DZ27" s="656"/>
      <c r="EA27" s="656"/>
      <c r="EB27" s="656"/>
      <c r="EC27" s="657"/>
    </row>
    <row r="28" spans="2:133" ht="11.25" customHeight="1" x14ac:dyDescent="0.2">
      <c r="B28" s="620" t="s">
        <v>289</v>
      </c>
      <c r="C28" s="621"/>
      <c r="D28" s="621"/>
      <c r="E28" s="621"/>
      <c r="F28" s="621"/>
      <c r="G28" s="621"/>
      <c r="H28" s="621"/>
      <c r="I28" s="621"/>
      <c r="J28" s="621"/>
      <c r="K28" s="621"/>
      <c r="L28" s="621"/>
      <c r="M28" s="621"/>
      <c r="N28" s="621"/>
      <c r="O28" s="621"/>
      <c r="P28" s="621"/>
      <c r="Q28" s="622"/>
      <c r="R28" s="623">
        <v>2471909</v>
      </c>
      <c r="S28" s="624"/>
      <c r="T28" s="624"/>
      <c r="U28" s="624"/>
      <c r="V28" s="624"/>
      <c r="W28" s="624"/>
      <c r="X28" s="624"/>
      <c r="Y28" s="625"/>
      <c r="Z28" s="626">
        <v>1.9</v>
      </c>
      <c r="AA28" s="626"/>
      <c r="AB28" s="626"/>
      <c r="AC28" s="626"/>
      <c r="AD28" s="627">
        <v>1779732</v>
      </c>
      <c r="AE28" s="627"/>
      <c r="AF28" s="627"/>
      <c r="AG28" s="627"/>
      <c r="AH28" s="627"/>
      <c r="AI28" s="627"/>
      <c r="AJ28" s="627"/>
      <c r="AK28" s="627"/>
      <c r="AL28" s="628">
        <v>2.5</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1575051</v>
      </c>
      <c r="CS28" s="624"/>
      <c r="CT28" s="624"/>
      <c r="CU28" s="624"/>
      <c r="CV28" s="624"/>
      <c r="CW28" s="624"/>
      <c r="CX28" s="624"/>
      <c r="CY28" s="625"/>
      <c r="CZ28" s="628">
        <v>1.3</v>
      </c>
      <c r="DA28" s="656"/>
      <c r="DB28" s="656"/>
      <c r="DC28" s="658"/>
      <c r="DD28" s="632">
        <v>1536717</v>
      </c>
      <c r="DE28" s="624"/>
      <c r="DF28" s="624"/>
      <c r="DG28" s="624"/>
      <c r="DH28" s="624"/>
      <c r="DI28" s="624"/>
      <c r="DJ28" s="624"/>
      <c r="DK28" s="625"/>
      <c r="DL28" s="632">
        <v>1536717</v>
      </c>
      <c r="DM28" s="624"/>
      <c r="DN28" s="624"/>
      <c r="DO28" s="624"/>
      <c r="DP28" s="624"/>
      <c r="DQ28" s="624"/>
      <c r="DR28" s="624"/>
      <c r="DS28" s="624"/>
      <c r="DT28" s="624"/>
      <c r="DU28" s="624"/>
      <c r="DV28" s="625"/>
      <c r="DW28" s="628">
        <v>2.2000000000000002</v>
      </c>
      <c r="DX28" s="656"/>
      <c r="DY28" s="656"/>
      <c r="DZ28" s="656"/>
      <c r="EA28" s="656"/>
      <c r="EB28" s="656"/>
      <c r="EC28" s="657"/>
    </row>
    <row r="29" spans="2:133" ht="11.25" customHeight="1" x14ac:dyDescent="0.2">
      <c r="B29" s="620" t="s">
        <v>291</v>
      </c>
      <c r="C29" s="621"/>
      <c r="D29" s="621"/>
      <c r="E29" s="621"/>
      <c r="F29" s="621"/>
      <c r="G29" s="621"/>
      <c r="H29" s="621"/>
      <c r="I29" s="621"/>
      <c r="J29" s="621"/>
      <c r="K29" s="621"/>
      <c r="L29" s="621"/>
      <c r="M29" s="621"/>
      <c r="N29" s="621"/>
      <c r="O29" s="621"/>
      <c r="P29" s="621"/>
      <c r="Q29" s="622"/>
      <c r="R29" s="623">
        <v>663389</v>
      </c>
      <c r="S29" s="624"/>
      <c r="T29" s="624"/>
      <c r="U29" s="624"/>
      <c r="V29" s="624"/>
      <c r="W29" s="624"/>
      <c r="X29" s="624"/>
      <c r="Y29" s="625"/>
      <c r="Z29" s="626">
        <v>0.5</v>
      </c>
      <c r="AA29" s="626"/>
      <c r="AB29" s="626"/>
      <c r="AC29" s="626"/>
      <c r="AD29" s="627" t="s">
        <v>122</v>
      </c>
      <c r="AE29" s="627"/>
      <c r="AF29" s="627"/>
      <c r="AG29" s="627"/>
      <c r="AH29" s="627"/>
      <c r="AI29" s="627"/>
      <c r="AJ29" s="627"/>
      <c r="AK29" s="627"/>
      <c r="AL29" s="628" t="s">
        <v>122</v>
      </c>
      <c r="AM29" s="629"/>
      <c r="AN29" s="629"/>
      <c r="AO29" s="630"/>
      <c r="AP29" s="646"/>
      <c r="AQ29" s="647"/>
      <c r="AR29" s="647"/>
      <c r="AS29" s="647"/>
      <c r="AT29" s="647"/>
      <c r="AU29" s="647"/>
      <c r="AV29" s="647"/>
      <c r="AW29" s="647"/>
      <c r="AX29" s="647"/>
      <c r="AY29" s="647"/>
      <c r="AZ29" s="647"/>
      <c r="BA29" s="647"/>
      <c r="BB29" s="647"/>
      <c r="BC29" s="647"/>
      <c r="BD29" s="647"/>
      <c r="BE29" s="647"/>
      <c r="BF29" s="648"/>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292</v>
      </c>
      <c r="CE29" s="662"/>
      <c r="CF29" s="620" t="s">
        <v>66</v>
      </c>
      <c r="CG29" s="621"/>
      <c r="CH29" s="621"/>
      <c r="CI29" s="621"/>
      <c r="CJ29" s="621"/>
      <c r="CK29" s="621"/>
      <c r="CL29" s="621"/>
      <c r="CM29" s="621"/>
      <c r="CN29" s="621"/>
      <c r="CO29" s="621"/>
      <c r="CP29" s="621"/>
      <c r="CQ29" s="622"/>
      <c r="CR29" s="623">
        <v>1575051</v>
      </c>
      <c r="CS29" s="644"/>
      <c r="CT29" s="644"/>
      <c r="CU29" s="644"/>
      <c r="CV29" s="644"/>
      <c r="CW29" s="644"/>
      <c r="CX29" s="644"/>
      <c r="CY29" s="645"/>
      <c r="CZ29" s="628">
        <v>1.3</v>
      </c>
      <c r="DA29" s="656"/>
      <c r="DB29" s="656"/>
      <c r="DC29" s="658"/>
      <c r="DD29" s="632">
        <v>1536717</v>
      </c>
      <c r="DE29" s="644"/>
      <c r="DF29" s="644"/>
      <c r="DG29" s="644"/>
      <c r="DH29" s="644"/>
      <c r="DI29" s="644"/>
      <c r="DJ29" s="644"/>
      <c r="DK29" s="645"/>
      <c r="DL29" s="632">
        <v>1536717</v>
      </c>
      <c r="DM29" s="644"/>
      <c r="DN29" s="644"/>
      <c r="DO29" s="644"/>
      <c r="DP29" s="644"/>
      <c r="DQ29" s="644"/>
      <c r="DR29" s="644"/>
      <c r="DS29" s="644"/>
      <c r="DT29" s="644"/>
      <c r="DU29" s="644"/>
      <c r="DV29" s="645"/>
      <c r="DW29" s="628">
        <v>2.2000000000000002</v>
      </c>
      <c r="DX29" s="656"/>
      <c r="DY29" s="656"/>
      <c r="DZ29" s="656"/>
      <c r="EA29" s="656"/>
      <c r="EB29" s="656"/>
      <c r="EC29" s="657"/>
    </row>
    <row r="30" spans="2:133" ht="11.25" customHeight="1" x14ac:dyDescent="0.2">
      <c r="B30" s="620" t="s">
        <v>293</v>
      </c>
      <c r="C30" s="621"/>
      <c r="D30" s="621"/>
      <c r="E30" s="621"/>
      <c r="F30" s="621"/>
      <c r="G30" s="621"/>
      <c r="H30" s="621"/>
      <c r="I30" s="621"/>
      <c r="J30" s="621"/>
      <c r="K30" s="621"/>
      <c r="L30" s="621"/>
      <c r="M30" s="621"/>
      <c r="N30" s="621"/>
      <c r="O30" s="621"/>
      <c r="P30" s="621"/>
      <c r="Q30" s="622"/>
      <c r="R30" s="623">
        <v>21109869</v>
      </c>
      <c r="S30" s="624"/>
      <c r="T30" s="624"/>
      <c r="U30" s="624"/>
      <c r="V30" s="624"/>
      <c r="W30" s="624"/>
      <c r="X30" s="624"/>
      <c r="Y30" s="625"/>
      <c r="Z30" s="626">
        <v>16.2</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59"/>
      <c r="BI30" s="659"/>
      <c r="BJ30" s="659"/>
      <c r="BK30" s="659"/>
      <c r="BL30" s="659"/>
      <c r="BM30" s="659"/>
      <c r="BN30" s="659"/>
      <c r="BO30" s="659"/>
      <c r="BP30" s="659"/>
      <c r="BQ30" s="660"/>
      <c r="BR30" s="605" t="s">
        <v>295</v>
      </c>
      <c r="BS30" s="659"/>
      <c r="BT30" s="659"/>
      <c r="BU30" s="659"/>
      <c r="BV30" s="659"/>
      <c r="BW30" s="659"/>
      <c r="BX30" s="659"/>
      <c r="BY30" s="659"/>
      <c r="BZ30" s="659"/>
      <c r="CA30" s="659"/>
      <c r="CB30" s="660"/>
      <c r="CD30" s="663"/>
      <c r="CE30" s="664"/>
      <c r="CF30" s="620" t="s">
        <v>296</v>
      </c>
      <c r="CG30" s="621"/>
      <c r="CH30" s="621"/>
      <c r="CI30" s="621"/>
      <c r="CJ30" s="621"/>
      <c r="CK30" s="621"/>
      <c r="CL30" s="621"/>
      <c r="CM30" s="621"/>
      <c r="CN30" s="621"/>
      <c r="CO30" s="621"/>
      <c r="CP30" s="621"/>
      <c r="CQ30" s="622"/>
      <c r="CR30" s="623">
        <v>1494481</v>
      </c>
      <c r="CS30" s="624"/>
      <c r="CT30" s="624"/>
      <c r="CU30" s="624"/>
      <c r="CV30" s="624"/>
      <c r="CW30" s="624"/>
      <c r="CX30" s="624"/>
      <c r="CY30" s="625"/>
      <c r="CZ30" s="628">
        <v>1.2</v>
      </c>
      <c r="DA30" s="656"/>
      <c r="DB30" s="656"/>
      <c r="DC30" s="658"/>
      <c r="DD30" s="632">
        <v>1464874</v>
      </c>
      <c r="DE30" s="624"/>
      <c r="DF30" s="624"/>
      <c r="DG30" s="624"/>
      <c r="DH30" s="624"/>
      <c r="DI30" s="624"/>
      <c r="DJ30" s="624"/>
      <c r="DK30" s="625"/>
      <c r="DL30" s="632">
        <v>1464874</v>
      </c>
      <c r="DM30" s="624"/>
      <c r="DN30" s="624"/>
      <c r="DO30" s="624"/>
      <c r="DP30" s="624"/>
      <c r="DQ30" s="624"/>
      <c r="DR30" s="624"/>
      <c r="DS30" s="624"/>
      <c r="DT30" s="624"/>
      <c r="DU30" s="624"/>
      <c r="DV30" s="625"/>
      <c r="DW30" s="628">
        <v>2.1</v>
      </c>
      <c r="DX30" s="656"/>
      <c r="DY30" s="656"/>
      <c r="DZ30" s="656"/>
      <c r="EA30" s="656"/>
      <c r="EB30" s="656"/>
      <c r="EC30" s="657"/>
    </row>
    <row r="31" spans="2:133" ht="11.25" customHeight="1" x14ac:dyDescent="0.2">
      <c r="B31" s="636" t="s">
        <v>297</v>
      </c>
      <c r="C31" s="637"/>
      <c r="D31" s="637"/>
      <c r="E31" s="637"/>
      <c r="F31" s="637"/>
      <c r="G31" s="637"/>
      <c r="H31" s="637"/>
      <c r="I31" s="637"/>
      <c r="J31" s="637"/>
      <c r="K31" s="637"/>
      <c r="L31" s="637"/>
      <c r="M31" s="637"/>
      <c r="N31" s="637"/>
      <c r="O31" s="637"/>
      <c r="P31" s="637"/>
      <c r="Q31" s="638"/>
      <c r="R31" s="623">
        <v>33919312</v>
      </c>
      <c r="S31" s="624"/>
      <c r="T31" s="624"/>
      <c r="U31" s="624"/>
      <c r="V31" s="624"/>
      <c r="W31" s="624"/>
      <c r="X31" s="624"/>
      <c r="Y31" s="625"/>
      <c r="Z31" s="626">
        <v>26</v>
      </c>
      <c r="AA31" s="626"/>
      <c r="AB31" s="626"/>
      <c r="AC31" s="626"/>
      <c r="AD31" s="627">
        <v>31114993</v>
      </c>
      <c r="AE31" s="627"/>
      <c r="AF31" s="627"/>
      <c r="AG31" s="627"/>
      <c r="AH31" s="627"/>
      <c r="AI31" s="627"/>
      <c r="AJ31" s="627"/>
      <c r="AK31" s="627"/>
      <c r="AL31" s="628">
        <v>44.2</v>
      </c>
      <c r="AM31" s="629"/>
      <c r="AN31" s="629"/>
      <c r="AO31" s="630"/>
      <c r="AP31" s="671" t="s">
        <v>298</v>
      </c>
      <c r="AQ31" s="672"/>
      <c r="AR31" s="672"/>
      <c r="AS31" s="672"/>
      <c r="AT31" s="677" t="s">
        <v>299</v>
      </c>
      <c r="AU31" s="206"/>
      <c r="AV31" s="206"/>
      <c r="AW31" s="206"/>
      <c r="AX31" s="609" t="s">
        <v>177</v>
      </c>
      <c r="AY31" s="610"/>
      <c r="AZ31" s="610"/>
      <c r="BA31" s="610"/>
      <c r="BB31" s="610"/>
      <c r="BC31" s="610"/>
      <c r="BD31" s="610"/>
      <c r="BE31" s="610"/>
      <c r="BF31" s="611"/>
      <c r="BG31" s="670">
        <v>99</v>
      </c>
      <c r="BH31" s="667"/>
      <c r="BI31" s="667"/>
      <c r="BJ31" s="667"/>
      <c r="BK31" s="667"/>
      <c r="BL31" s="667"/>
      <c r="BM31" s="618">
        <v>97.7</v>
      </c>
      <c r="BN31" s="667"/>
      <c r="BO31" s="667"/>
      <c r="BP31" s="667"/>
      <c r="BQ31" s="668"/>
      <c r="BR31" s="670">
        <v>98.9</v>
      </c>
      <c r="BS31" s="667"/>
      <c r="BT31" s="667"/>
      <c r="BU31" s="667"/>
      <c r="BV31" s="667"/>
      <c r="BW31" s="667"/>
      <c r="BX31" s="618">
        <v>97.4</v>
      </c>
      <c r="BY31" s="667"/>
      <c r="BZ31" s="667"/>
      <c r="CA31" s="667"/>
      <c r="CB31" s="668"/>
      <c r="CD31" s="663"/>
      <c r="CE31" s="664"/>
      <c r="CF31" s="620" t="s">
        <v>300</v>
      </c>
      <c r="CG31" s="621"/>
      <c r="CH31" s="621"/>
      <c r="CI31" s="621"/>
      <c r="CJ31" s="621"/>
      <c r="CK31" s="621"/>
      <c r="CL31" s="621"/>
      <c r="CM31" s="621"/>
      <c r="CN31" s="621"/>
      <c r="CO31" s="621"/>
      <c r="CP31" s="621"/>
      <c r="CQ31" s="622"/>
      <c r="CR31" s="623">
        <v>80570</v>
      </c>
      <c r="CS31" s="644"/>
      <c r="CT31" s="644"/>
      <c r="CU31" s="644"/>
      <c r="CV31" s="644"/>
      <c r="CW31" s="644"/>
      <c r="CX31" s="644"/>
      <c r="CY31" s="645"/>
      <c r="CZ31" s="628">
        <v>0.1</v>
      </c>
      <c r="DA31" s="656"/>
      <c r="DB31" s="656"/>
      <c r="DC31" s="658"/>
      <c r="DD31" s="632">
        <v>71843</v>
      </c>
      <c r="DE31" s="644"/>
      <c r="DF31" s="644"/>
      <c r="DG31" s="644"/>
      <c r="DH31" s="644"/>
      <c r="DI31" s="644"/>
      <c r="DJ31" s="644"/>
      <c r="DK31" s="645"/>
      <c r="DL31" s="632">
        <v>71843</v>
      </c>
      <c r="DM31" s="644"/>
      <c r="DN31" s="644"/>
      <c r="DO31" s="644"/>
      <c r="DP31" s="644"/>
      <c r="DQ31" s="644"/>
      <c r="DR31" s="644"/>
      <c r="DS31" s="644"/>
      <c r="DT31" s="644"/>
      <c r="DU31" s="644"/>
      <c r="DV31" s="645"/>
      <c r="DW31" s="628">
        <v>0.1</v>
      </c>
      <c r="DX31" s="656"/>
      <c r="DY31" s="656"/>
      <c r="DZ31" s="656"/>
      <c r="EA31" s="656"/>
      <c r="EB31" s="656"/>
      <c r="EC31" s="657"/>
    </row>
    <row r="32" spans="2:133" ht="11.25" customHeight="1" x14ac:dyDescent="0.2">
      <c r="B32" s="620" t="s">
        <v>301</v>
      </c>
      <c r="C32" s="621"/>
      <c r="D32" s="621"/>
      <c r="E32" s="621"/>
      <c r="F32" s="621"/>
      <c r="G32" s="621"/>
      <c r="H32" s="621"/>
      <c r="I32" s="621"/>
      <c r="J32" s="621"/>
      <c r="K32" s="621"/>
      <c r="L32" s="621"/>
      <c r="M32" s="621"/>
      <c r="N32" s="621"/>
      <c r="O32" s="621"/>
      <c r="P32" s="621"/>
      <c r="Q32" s="622"/>
      <c r="R32" s="623">
        <v>12508333</v>
      </c>
      <c r="S32" s="624"/>
      <c r="T32" s="624"/>
      <c r="U32" s="624"/>
      <c r="V32" s="624"/>
      <c r="W32" s="624"/>
      <c r="X32" s="624"/>
      <c r="Y32" s="625"/>
      <c r="Z32" s="626">
        <v>9.6</v>
      </c>
      <c r="AA32" s="626"/>
      <c r="AB32" s="626"/>
      <c r="AC32" s="626"/>
      <c r="AD32" s="627" t="s">
        <v>122</v>
      </c>
      <c r="AE32" s="627"/>
      <c r="AF32" s="627"/>
      <c r="AG32" s="627"/>
      <c r="AH32" s="627"/>
      <c r="AI32" s="627"/>
      <c r="AJ32" s="627"/>
      <c r="AK32" s="627"/>
      <c r="AL32" s="628" t="s">
        <v>122</v>
      </c>
      <c r="AM32" s="629"/>
      <c r="AN32" s="629"/>
      <c r="AO32" s="630"/>
      <c r="AP32" s="673"/>
      <c r="AQ32" s="674"/>
      <c r="AR32" s="674"/>
      <c r="AS32" s="674"/>
      <c r="AT32" s="678"/>
      <c r="AU32" s="202" t="s">
        <v>302</v>
      </c>
      <c r="AX32" s="620" t="s">
        <v>303</v>
      </c>
      <c r="AY32" s="621"/>
      <c r="AZ32" s="621"/>
      <c r="BA32" s="621"/>
      <c r="BB32" s="621"/>
      <c r="BC32" s="621"/>
      <c r="BD32" s="621"/>
      <c r="BE32" s="621"/>
      <c r="BF32" s="622"/>
      <c r="BG32" s="680">
        <v>98.9</v>
      </c>
      <c r="BH32" s="644"/>
      <c r="BI32" s="644"/>
      <c r="BJ32" s="644"/>
      <c r="BK32" s="644"/>
      <c r="BL32" s="644"/>
      <c r="BM32" s="629">
        <v>97.4</v>
      </c>
      <c r="BN32" s="644"/>
      <c r="BO32" s="644"/>
      <c r="BP32" s="644"/>
      <c r="BQ32" s="669"/>
      <c r="BR32" s="680">
        <v>98.8</v>
      </c>
      <c r="BS32" s="644"/>
      <c r="BT32" s="644"/>
      <c r="BU32" s="644"/>
      <c r="BV32" s="644"/>
      <c r="BW32" s="644"/>
      <c r="BX32" s="629">
        <v>97.1</v>
      </c>
      <c r="BY32" s="644"/>
      <c r="BZ32" s="644"/>
      <c r="CA32" s="644"/>
      <c r="CB32" s="669"/>
      <c r="CD32" s="665"/>
      <c r="CE32" s="666"/>
      <c r="CF32" s="620" t="s">
        <v>304</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6"/>
      <c r="DB32" s="656"/>
      <c r="DC32" s="658"/>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6"/>
      <c r="DY32" s="656"/>
      <c r="DZ32" s="656"/>
      <c r="EA32" s="656"/>
      <c r="EB32" s="656"/>
      <c r="EC32" s="657"/>
    </row>
    <row r="33" spans="2:133" ht="11.25" customHeight="1" x14ac:dyDescent="0.2">
      <c r="B33" s="620" t="s">
        <v>305</v>
      </c>
      <c r="C33" s="621"/>
      <c r="D33" s="621"/>
      <c r="E33" s="621"/>
      <c r="F33" s="621"/>
      <c r="G33" s="621"/>
      <c r="H33" s="621"/>
      <c r="I33" s="621"/>
      <c r="J33" s="621"/>
      <c r="K33" s="621"/>
      <c r="L33" s="621"/>
      <c r="M33" s="621"/>
      <c r="N33" s="621"/>
      <c r="O33" s="621"/>
      <c r="P33" s="621"/>
      <c r="Q33" s="622"/>
      <c r="R33" s="623">
        <v>483457</v>
      </c>
      <c r="S33" s="624"/>
      <c r="T33" s="624"/>
      <c r="U33" s="624"/>
      <c r="V33" s="624"/>
      <c r="W33" s="624"/>
      <c r="X33" s="624"/>
      <c r="Y33" s="625"/>
      <c r="Z33" s="626">
        <v>0.4</v>
      </c>
      <c r="AA33" s="626"/>
      <c r="AB33" s="626"/>
      <c r="AC33" s="626"/>
      <c r="AD33" s="627">
        <v>388404</v>
      </c>
      <c r="AE33" s="627"/>
      <c r="AF33" s="627"/>
      <c r="AG33" s="627"/>
      <c r="AH33" s="627"/>
      <c r="AI33" s="627"/>
      <c r="AJ33" s="627"/>
      <c r="AK33" s="627"/>
      <c r="AL33" s="628">
        <v>0.6</v>
      </c>
      <c r="AM33" s="629"/>
      <c r="AN33" s="629"/>
      <c r="AO33" s="630"/>
      <c r="AP33" s="675"/>
      <c r="AQ33" s="676"/>
      <c r="AR33" s="676"/>
      <c r="AS33" s="676"/>
      <c r="AT33" s="679"/>
      <c r="AU33" s="207"/>
      <c r="AV33" s="207"/>
      <c r="AW33" s="207"/>
      <c r="AX33" s="646" t="s">
        <v>306</v>
      </c>
      <c r="AY33" s="647"/>
      <c r="AZ33" s="647"/>
      <c r="BA33" s="647"/>
      <c r="BB33" s="647"/>
      <c r="BC33" s="647"/>
      <c r="BD33" s="647"/>
      <c r="BE33" s="647"/>
      <c r="BF33" s="648"/>
      <c r="BG33" s="681" t="s">
        <v>122</v>
      </c>
      <c r="BH33" s="682"/>
      <c r="BI33" s="682"/>
      <c r="BJ33" s="682"/>
      <c r="BK33" s="682"/>
      <c r="BL33" s="682"/>
      <c r="BM33" s="683" t="s">
        <v>122</v>
      </c>
      <c r="BN33" s="682"/>
      <c r="BO33" s="682"/>
      <c r="BP33" s="682"/>
      <c r="BQ33" s="684"/>
      <c r="BR33" s="681" t="s">
        <v>122</v>
      </c>
      <c r="BS33" s="682"/>
      <c r="BT33" s="682"/>
      <c r="BU33" s="682"/>
      <c r="BV33" s="682"/>
      <c r="BW33" s="682"/>
      <c r="BX33" s="683" t="s">
        <v>122</v>
      </c>
      <c r="BY33" s="682"/>
      <c r="BZ33" s="682"/>
      <c r="CA33" s="682"/>
      <c r="CB33" s="684"/>
      <c r="CD33" s="620" t="s">
        <v>307</v>
      </c>
      <c r="CE33" s="621"/>
      <c r="CF33" s="621"/>
      <c r="CG33" s="621"/>
      <c r="CH33" s="621"/>
      <c r="CI33" s="621"/>
      <c r="CJ33" s="621"/>
      <c r="CK33" s="621"/>
      <c r="CL33" s="621"/>
      <c r="CM33" s="621"/>
      <c r="CN33" s="621"/>
      <c r="CO33" s="621"/>
      <c r="CP33" s="621"/>
      <c r="CQ33" s="622"/>
      <c r="CR33" s="623">
        <v>50801080</v>
      </c>
      <c r="CS33" s="644"/>
      <c r="CT33" s="644"/>
      <c r="CU33" s="644"/>
      <c r="CV33" s="644"/>
      <c r="CW33" s="644"/>
      <c r="CX33" s="644"/>
      <c r="CY33" s="645"/>
      <c r="CZ33" s="628">
        <v>41.7</v>
      </c>
      <c r="DA33" s="656"/>
      <c r="DB33" s="656"/>
      <c r="DC33" s="658"/>
      <c r="DD33" s="632">
        <v>40197162</v>
      </c>
      <c r="DE33" s="644"/>
      <c r="DF33" s="644"/>
      <c r="DG33" s="644"/>
      <c r="DH33" s="644"/>
      <c r="DI33" s="644"/>
      <c r="DJ33" s="644"/>
      <c r="DK33" s="645"/>
      <c r="DL33" s="632">
        <v>26064052</v>
      </c>
      <c r="DM33" s="644"/>
      <c r="DN33" s="644"/>
      <c r="DO33" s="644"/>
      <c r="DP33" s="644"/>
      <c r="DQ33" s="644"/>
      <c r="DR33" s="644"/>
      <c r="DS33" s="644"/>
      <c r="DT33" s="644"/>
      <c r="DU33" s="644"/>
      <c r="DV33" s="645"/>
      <c r="DW33" s="628">
        <v>37</v>
      </c>
      <c r="DX33" s="656"/>
      <c r="DY33" s="656"/>
      <c r="DZ33" s="656"/>
      <c r="EA33" s="656"/>
      <c r="EB33" s="656"/>
      <c r="EC33" s="657"/>
    </row>
    <row r="34" spans="2:133" ht="11.25" customHeight="1" x14ac:dyDescent="0.2">
      <c r="B34" s="620" t="s">
        <v>308</v>
      </c>
      <c r="C34" s="621"/>
      <c r="D34" s="621"/>
      <c r="E34" s="621"/>
      <c r="F34" s="621"/>
      <c r="G34" s="621"/>
      <c r="H34" s="621"/>
      <c r="I34" s="621"/>
      <c r="J34" s="621"/>
      <c r="K34" s="621"/>
      <c r="L34" s="621"/>
      <c r="M34" s="621"/>
      <c r="N34" s="621"/>
      <c r="O34" s="621"/>
      <c r="P34" s="621"/>
      <c r="Q34" s="622"/>
      <c r="R34" s="623">
        <v>579843</v>
      </c>
      <c r="S34" s="624"/>
      <c r="T34" s="624"/>
      <c r="U34" s="624"/>
      <c r="V34" s="624"/>
      <c r="W34" s="624"/>
      <c r="X34" s="624"/>
      <c r="Y34" s="625"/>
      <c r="Z34" s="626">
        <v>0.4</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20340180</v>
      </c>
      <c r="CS34" s="624"/>
      <c r="CT34" s="624"/>
      <c r="CU34" s="624"/>
      <c r="CV34" s="624"/>
      <c r="CW34" s="624"/>
      <c r="CX34" s="624"/>
      <c r="CY34" s="625"/>
      <c r="CZ34" s="628">
        <v>16.7</v>
      </c>
      <c r="DA34" s="656"/>
      <c r="DB34" s="656"/>
      <c r="DC34" s="658"/>
      <c r="DD34" s="632">
        <v>16513147</v>
      </c>
      <c r="DE34" s="624"/>
      <c r="DF34" s="624"/>
      <c r="DG34" s="624"/>
      <c r="DH34" s="624"/>
      <c r="DI34" s="624"/>
      <c r="DJ34" s="624"/>
      <c r="DK34" s="625"/>
      <c r="DL34" s="632">
        <v>14651326</v>
      </c>
      <c r="DM34" s="624"/>
      <c r="DN34" s="624"/>
      <c r="DO34" s="624"/>
      <c r="DP34" s="624"/>
      <c r="DQ34" s="624"/>
      <c r="DR34" s="624"/>
      <c r="DS34" s="624"/>
      <c r="DT34" s="624"/>
      <c r="DU34" s="624"/>
      <c r="DV34" s="625"/>
      <c r="DW34" s="628">
        <v>20.8</v>
      </c>
      <c r="DX34" s="656"/>
      <c r="DY34" s="656"/>
      <c r="DZ34" s="656"/>
      <c r="EA34" s="656"/>
      <c r="EB34" s="656"/>
      <c r="EC34" s="657"/>
    </row>
    <row r="35" spans="2:133" ht="11.25" customHeight="1" x14ac:dyDescent="0.2">
      <c r="B35" s="620" t="s">
        <v>310</v>
      </c>
      <c r="C35" s="621"/>
      <c r="D35" s="621"/>
      <c r="E35" s="621"/>
      <c r="F35" s="621"/>
      <c r="G35" s="621"/>
      <c r="H35" s="621"/>
      <c r="I35" s="621"/>
      <c r="J35" s="621"/>
      <c r="K35" s="621"/>
      <c r="L35" s="621"/>
      <c r="M35" s="621"/>
      <c r="N35" s="621"/>
      <c r="O35" s="621"/>
      <c r="P35" s="621"/>
      <c r="Q35" s="622"/>
      <c r="R35" s="623">
        <v>7492491</v>
      </c>
      <c r="S35" s="624"/>
      <c r="T35" s="624"/>
      <c r="U35" s="624"/>
      <c r="V35" s="624"/>
      <c r="W35" s="624"/>
      <c r="X35" s="624"/>
      <c r="Y35" s="625"/>
      <c r="Z35" s="626">
        <v>5.7</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1499368</v>
      </c>
      <c r="CS35" s="644"/>
      <c r="CT35" s="644"/>
      <c r="CU35" s="644"/>
      <c r="CV35" s="644"/>
      <c r="CW35" s="644"/>
      <c r="CX35" s="644"/>
      <c r="CY35" s="645"/>
      <c r="CZ35" s="628">
        <v>1.2</v>
      </c>
      <c r="DA35" s="656"/>
      <c r="DB35" s="656"/>
      <c r="DC35" s="658"/>
      <c r="DD35" s="632">
        <v>1447189</v>
      </c>
      <c r="DE35" s="644"/>
      <c r="DF35" s="644"/>
      <c r="DG35" s="644"/>
      <c r="DH35" s="644"/>
      <c r="DI35" s="644"/>
      <c r="DJ35" s="644"/>
      <c r="DK35" s="645"/>
      <c r="DL35" s="632">
        <v>1447189</v>
      </c>
      <c r="DM35" s="644"/>
      <c r="DN35" s="644"/>
      <c r="DO35" s="644"/>
      <c r="DP35" s="644"/>
      <c r="DQ35" s="644"/>
      <c r="DR35" s="644"/>
      <c r="DS35" s="644"/>
      <c r="DT35" s="644"/>
      <c r="DU35" s="644"/>
      <c r="DV35" s="645"/>
      <c r="DW35" s="628">
        <v>2.1</v>
      </c>
      <c r="DX35" s="656"/>
      <c r="DY35" s="656"/>
      <c r="DZ35" s="656"/>
      <c r="EA35" s="656"/>
      <c r="EB35" s="656"/>
      <c r="EC35" s="657"/>
    </row>
    <row r="36" spans="2:133" ht="11.25" customHeight="1" x14ac:dyDescent="0.2">
      <c r="B36" s="620" t="s">
        <v>314</v>
      </c>
      <c r="C36" s="621"/>
      <c r="D36" s="621"/>
      <c r="E36" s="621"/>
      <c r="F36" s="621"/>
      <c r="G36" s="621"/>
      <c r="H36" s="621"/>
      <c r="I36" s="621"/>
      <c r="J36" s="621"/>
      <c r="K36" s="621"/>
      <c r="L36" s="621"/>
      <c r="M36" s="621"/>
      <c r="N36" s="621"/>
      <c r="O36" s="621"/>
      <c r="P36" s="621"/>
      <c r="Q36" s="622"/>
      <c r="R36" s="623">
        <v>7956109</v>
      </c>
      <c r="S36" s="624"/>
      <c r="T36" s="624"/>
      <c r="U36" s="624"/>
      <c r="V36" s="624"/>
      <c r="W36" s="624"/>
      <c r="X36" s="624"/>
      <c r="Y36" s="625"/>
      <c r="Z36" s="626">
        <v>6.1</v>
      </c>
      <c r="AA36" s="626"/>
      <c r="AB36" s="626"/>
      <c r="AC36" s="626"/>
      <c r="AD36" s="627" t="s">
        <v>122</v>
      </c>
      <c r="AE36" s="627"/>
      <c r="AF36" s="627"/>
      <c r="AG36" s="627"/>
      <c r="AH36" s="627"/>
      <c r="AI36" s="627"/>
      <c r="AJ36" s="627"/>
      <c r="AK36" s="627"/>
      <c r="AL36" s="628" t="s">
        <v>122</v>
      </c>
      <c r="AM36" s="629"/>
      <c r="AN36" s="629"/>
      <c r="AO36" s="630"/>
      <c r="AP36" s="210"/>
      <c r="AQ36" s="689" t="s">
        <v>315</v>
      </c>
      <c r="AR36" s="690"/>
      <c r="AS36" s="690"/>
      <c r="AT36" s="690"/>
      <c r="AU36" s="690"/>
      <c r="AV36" s="690"/>
      <c r="AW36" s="690"/>
      <c r="AX36" s="690"/>
      <c r="AY36" s="691"/>
      <c r="AZ36" s="612">
        <v>11064739</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480058</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9471032</v>
      </c>
      <c r="CS36" s="624"/>
      <c r="CT36" s="624"/>
      <c r="CU36" s="624"/>
      <c r="CV36" s="624"/>
      <c r="CW36" s="624"/>
      <c r="CX36" s="624"/>
      <c r="CY36" s="625"/>
      <c r="CZ36" s="628">
        <v>7.8</v>
      </c>
      <c r="DA36" s="656"/>
      <c r="DB36" s="656"/>
      <c r="DC36" s="658"/>
      <c r="DD36" s="632">
        <v>7683961</v>
      </c>
      <c r="DE36" s="624"/>
      <c r="DF36" s="624"/>
      <c r="DG36" s="624"/>
      <c r="DH36" s="624"/>
      <c r="DI36" s="624"/>
      <c r="DJ36" s="624"/>
      <c r="DK36" s="625"/>
      <c r="DL36" s="632">
        <v>4272731</v>
      </c>
      <c r="DM36" s="624"/>
      <c r="DN36" s="624"/>
      <c r="DO36" s="624"/>
      <c r="DP36" s="624"/>
      <c r="DQ36" s="624"/>
      <c r="DR36" s="624"/>
      <c r="DS36" s="624"/>
      <c r="DT36" s="624"/>
      <c r="DU36" s="624"/>
      <c r="DV36" s="625"/>
      <c r="DW36" s="628">
        <v>6.1</v>
      </c>
      <c r="DX36" s="656"/>
      <c r="DY36" s="656"/>
      <c r="DZ36" s="656"/>
      <c r="EA36" s="656"/>
      <c r="EB36" s="656"/>
      <c r="EC36" s="657"/>
    </row>
    <row r="37" spans="2:133" ht="11.25" customHeight="1" x14ac:dyDescent="0.2">
      <c r="B37" s="620" t="s">
        <v>318</v>
      </c>
      <c r="C37" s="621"/>
      <c r="D37" s="621"/>
      <c r="E37" s="621"/>
      <c r="F37" s="621"/>
      <c r="G37" s="621"/>
      <c r="H37" s="621"/>
      <c r="I37" s="621"/>
      <c r="J37" s="621"/>
      <c r="K37" s="621"/>
      <c r="L37" s="621"/>
      <c r="M37" s="621"/>
      <c r="N37" s="621"/>
      <c r="O37" s="621"/>
      <c r="P37" s="621"/>
      <c r="Q37" s="622"/>
      <c r="R37" s="623">
        <v>3871604</v>
      </c>
      <c r="S37" s="624"/>
      <c r="T37" s="624"/>
      <c r="U37" s="624"/>
      <c r="V37" s="624"/>
      <c r="W37" s="624"/>
      <c r="X37" s="624"/>
      <c r="Y37" s="625"/>
      <c r="Z37" s="626">
        <v>3</v>
      </c>
      <c r="AA37" s="626"/>
      <c r="AB37" s="626"/>
      <c r="AC37" s="626"/>
      <c r="AD37" s="627">
        <v>4340</v>
      </c>
      <c r="AE37" s="627"/>
      <c r="AF37" s="627"/>
      <c r="AG37" s="627"/>
      <c r="AH37" s="627"/>
      <c r="AI37" s="627"/>
      <c r="AJ37" s="627"/>
      <c r="AK37" s="627"/>
      <c r="AL37" s="628">
        <v>0</v>
      </c>
      <c r="AM37" s="629"/>
      <c r="AN37" s="629"/>
      <c r="AO37" s="630"/>
      <c r="AQ37" s="686" t="s">
        <v>319</v>
      </c>
      <c r="AR37" s="687"/>
      <c r="AS37" s="687"/>
      <c r="AT37" s="687"/>
      <c r="AU37" s="687"/>
      <c r="AV37" s="687"/>
      <c r="AW37" s="687"/>
      <c r="AX37" s="687"/>
      <c r="AY37" s="688"/>
      <c r="AZ37" s="623">
        <v>2582467</v>
      </c>
      <c r="BA37" s="624"/>
      <c r="BB37" s="624"/>
      <c r="BC37" s="624"/>
      <c r="BD37" s="644"/>
      <c r="BE37" s="644"/>
      <c r="BF37" s="669"/>
      <c r="BG37" s="620" t="s">
        <v>320</v>
      </c>
      <c r="BH37" s="621"/>
      <c r="BI37" s="621"/>
      <c r="BJ37" s="621"/>
      <c r="BK37" s="621"/>
      <c r="BL37" s="621"/>
      <c r="BM37" s="621"/>
      <c r="BN37" s="621"/>
      <c r="BO37" s="621"/>
      <c r="BP37" s="621"/>
      <c r="BQ37" s="621"/>
      <c r="BR37" s="621"/>
      <c r="BS37" s="621"/>
      <c r="BT37" s="621"/>
      <c r="BU37" s="622"/>
      <c r="BV37" s="623">
        <v>480058</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1516386</v>
      </c>
      <c r="CS37" s="644"/>
      <c r="CT37" s="644"/>
      <c r="CU37" s="644"/>
      <c r="CV37" s="644"/>
      <c r="CW37" s="644"/>
      <c r="CX37" s="644"/>
      <c r="CY37" s="645"/>
      <c r="CZ37" s="628">
        <v>1.2</v>
      </c>
      <c r="DA37" s="656"/>
      <c r="DB37" s="656"/>
      <c r="DC37" s="658"/>
      <c r="DD37" s="632">
        <v>1516386</v>
      </c>
      <c r="DE37" s="644"/>
      <c r="DF37" s="644"/>
      <c r="DG37" s="644"/>
      <c r="DH37" s="644"/>
      <c r="DI37" s="644"/>
      <c r="DJ37" s="644"/>
      <c r="DK37" s="645"/>
      <c r="DL37" s="632">
        <v>1091555</v>
      </c>
      <c r="DM37" s="644"/>
      <c r="DN37" s="644"/>
      <c r="DO37" s="644"/>
      <c r="DP37" s="644"/>
      <c r="DQ37" s="644"/>
      <c r="DR37" s="644"/>
      <c r="DS37" s="644"/>
      <c r="DT37" s="644"/>
      <c r="DU37" s="644"/>
      <c r="DV37" s="645"/>
      <c r="DW37" s="628">
        <v>1.5</v>
      </c>
      <c r="DX37" s="656"/>
      <c r="DY37" s="656"/>
      <c r="DZ37" s="656"/>
      <c r="EA37" s="656"/>
      <c r="EB37" s="656"/>
      <c r="EC37" s="657"/>
    </row>
    <row r="38" spans="2:133" ht="11.25" customHeight="1" x14ac:dyDescent="0.2">
      <c r="B38" s="620" t="s">
        <v>322</v>
      </c>
      <c r="C38" s="621"/>
      <c r="D38" s="621"/>
      <c r="E38" s="621"/>
      <c r="F38" s="621"/>
      <c r="G38" s="621"/>
      <c r="H38" s="621"/>
      <c r="I38" s="621"/>
      <c r="J38" s="621"/>
      <c r="K38" s="621"/>
      <c r="L38" s="621"/>
      <c r="M38" s="621"/>
      <c r="N38" s="621"/>
      <c r="O38" s="621"/>
      <c r="P38" s="621"/>
      <c r="Q38" s="622"/>
      <c r="R38" s="623">
        <v>1725000</v>
      </c>
      <c r="S38" s="624"/>
      <c r="T38" s="624"/>
      <c r="U38" s="624"/>
      <c r="V38" s="624"/>
      <c r="W38" s="624"/>
      <c r="X38" s="624"/>
      <c r="Y38" s="625"/>
      <c r="Z38" s="626">
        <v>1.3</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t="s">
        <v>122</v>
      </c>
      <c r="BA38" s="624"/>
      <c r="BB38" s="624"/>
      <c r="BC38" s="624"/>
      <c r="BD38" s="644"/>
      <c r="BE38" s="644"/>
      <c r="BF38" s="669"/>
      <c r="BG38" s="620" t="s">
        <v>324</v>
      </c>
      <c r="BH38" s="621"/>
      <c r="BI38" s="621"/>
      <c r="BJ38" s="621"/>
      <c r="BK38" s="621"/>
      <c r="BL38" s="621"/>
      <c r="BM38" s="621"/>
      <c r="BN38" s="621"/>
      <c r="BO38" s="621"/>
      <c r="BP38" s="621"/>
      <c r="BQ38" s="621"/>
      <c r="BR38" s="621"/>
      <c r="BS38" s="621"/>
      <c r="BT38" s="621"/>
      <c r="BU38" s="622"/>
      <c r="BV38" s="623">
        <v>33777</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11064739</v>
      </c>
      <c r="CS38" s="624"/>
      <c r="CT38" s="624"/>
      <c r="CU38" s="624"/>
      <c r="CV38" s="624"/>
      <c r="CW38" s="624"/>
      <c r="CX38" s="624"/>
      <c r="CY38" s="625"/>
      <c r="CZ38" s="628">
        <v>9.1</v>
      </c>
      <c r="DA38" s="656"/>
      <c r="DB38" s="656"/>
      <c r="DC38" s="658"/>
      <c r="DD38" s="632">
        <v>8307699</v>
      </c>
      <c r="DE38" s="624"/>
      <c r="DF38" s="624"/>
      <c r="DG38" s="624"/>
      <c r="DH38" s="624"/>
      <c r="DI38" s="624"/>
      <c r="DJ38" s="624"/>
      <c r="DK38" s="625"/>
      <c r="DL38" s="632">
        <v>5692588</v>
      </c>
      <c r="DM38" s="624"/>
      <c r="DN38" s="624"/>
      <c r="DO38" s="624"/>
      <c r="DP38" s="624"/>
      <c r="DQ38" s="624"/>
      <c r="DR38" s="624"/>
      <c r="DS38" s="624"/>
      <c r="DT38" s="624"/>
      <c r="DU38" s="624"/>
      <c r="DV38" s="625"/>
      <c r="DW38" s="628">
        <v>8.1</v>
      </c>
      <c r="DX38" s="656"/>
      <c r="DY38" s="656"/>
      <c r="DZ38" s="656"/>
      <c r="EA38" s="656"/>
      <c r="EB38" s="656"/>
      <c r="EC38" s="657"/>
    </row>
    <row r="39" spans="2:133" ht="11.25" customHeight="1" x14ac:dyDescent="0.2">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t="s">
        <v>122</v>
      </c>
      <c r="BA39" s="624"/>
      <c r="BB39" s="624"/>
      <c r="BC39" s="624"/>
      <c r="BD39" s="644"/>
      <c r="BE39" s="644"/>
      <c r="BF39" s="669"/>
      <c r="BG39" s="620" t="s">
        <v>328</v>
      </c>
      <c r="BH39" s="621"/>
      <c r="BI39" s="621"/>
      <c r="BJ39" s="621"/>
      <c r="BK39" s="621"/>
      <c r="BL39" s="621"/>
      <c r="BM39" s="621"/>
      <c r="BN39" s="621"/>
      <c r="BO39" s="621"/>
      <c r="BP39" s="621"/>
      <c r="BQ39" s="621"/>
      <c r="BR39" s="621"/>
      <c r="BS39" s="621"/>
      <c r="BT39" s="621"/>
      <c r="BU39" s="622"/>
      <c r="BV39" s="623">
        <v>42464</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6367574</v>
      </c>
      <c r="CS39" s="644"/>
      <c r="CT39" s="644"/>
      <c r="CU39" s="644"/>
      <c r="CV39" s="644"/>
      <c r="CW39" s="644"/>
      <c r="CX39" s="644"/>
      <c r="CY39" s="645"/>
      <c r="CZ39" s="628">
        <v>5.2</v>
      </c>
      <c r="DA39" s="656"/>
      <c r="DB39" s="656"/>
      <c r="DC39" s="658"/>
      <c r="DD39" s="632">
        <v>6244948</v>
      </c>
      <c r="DE39" s="644"/>
      <c r="DF39" s="644"/>
      <c r="DG39" s="644"/>
      <c r="DH39" s="644"/>
      <c r="DI39" s="644"/>
      <c r="DJ39" s="644"/>
      <c r="DK39" s="645"/>
      <c r="DL39" s="632" t="s">
        <v>122</v>
      </c>
      <c r="DM39" s="644"/>
      <c r="DN39" s="644"/>
      <c r="DO39" s="644"/>
      <c r="DP39" s="644"/>
      <c r="DQ39" s="644"/>
      <c r="DR39" s="644"/>
      <c r="DS39" s="644"/>
      <c r="DT39" s="644"/>
      <c r="DU39" s="644"/>
      <c r="DV39" s="645"/>
      <c r="DW39" s="628" t="s">
        <v>122</v>
      </c>
      <c r="DX39" s="656"/>
      <c r="DY39" s="656"/>
      <c r="DZ39" s="656"/>
      <c r="EA39" s="656"/>
      <c r="EB39" s="656"/>
      <c r="EC39" s="657"/>
    </row>
    <row r="40" spans="2:133" ht="11.25" customHeight="1" x14ac:dyDescent="0.2">
      <c r="B40" s="620" t="s">
        <v>330</v>
      </c>
      <c r="C40" s="621"/>
      <c r="D40" s="621"/>
      <c r="E40" s="621"/>
      <c r="F40" s="621"/>
      <c r="G40" s="621"/>
      <c r="H40" s="621"/>
      <c r="I40" s="621"/>
      <c r="J40" s="621"/>
      <c r="K40" s="621"/>
      <c r="L40" s="621"/>
      <c r="M40" s="621"/>
      <c r="N40" s="621"/>
      <c r="O40" s="621"/>
      <c r="P40" s="621"/>
      <c r="Q40" s="622"/>
      <c r="R40" s="623" t="s">
        <v>122</v>
      </c>
      <c r="S40" s="624"/>
      <c r="T40" s="624"/>
      <c r="U40" s="624"/>
      <c r="V40" s="624"/>
      <c r="W40" s="624"/>
      <c r="X40" s="624"/>
      <c r="Y40" s="625"/>
      <c r="Z40" s="626" t="s">
        <v>122</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t="s">
        <v>122</v>
      </c>
      <c r="BA40" s="624"/>
      <c r="BB40" s="624"/>
      <c r="BC40" s="624"/>
      <c r="BD40" s="644"/>
      <c r="BE40" s="644"/>
      <c r="BF40" s="669"/>
      <c r="BG40" s="673" t="s">
        <v>332</v>
      </c>
      <c r="BH40" s="674"/>
      <c r="BI40" s="674"/>
      <c r="BJ40" s="674"/>
      <c r="BK40" s="674"/>
      <c r="BL40" s="211"/>
      <c r="BM40" s="621" t="s">
        <v>333</v>
      </c>
      <c r="BN40" s="621"/>
      <c r="BO40" s="621"/>
      <c r="BP40" s="621"/>
      <c r="BQ40" s="621"/>
      <c r="BR40" s="621"/>
      <c r="BS40" s="621"/>
      <c r="BT40" s="621"/>
      <c r="BU40" s="622"/>
      <c r="BV40" s="623">
        <v>145</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2058187</v>
      </c>
      <c r="CS40" s="624"/>
      <c r="CT40" s="624"/>
      <c r="CU40" s="624"/>
      <c r="CV40" s="624"/>
      <c r="CW40" s="624"/>
      <c r="CX40" s="624"/>
      <c r="CY40" s="625"/>
      <c r="CZ40" s="628">
        <v>1.7</v>
      </c>
      <c r="DA40" s="656"/>
      <c r="DB40" s="656"/>
      <c r="DC40" s="658"/>
      <c r="DD40" s="632">
        <v>218</v>
      </c>
      <c r="DE40" s="624"/>
      <c r="DF40" s="624"/>
      <c r="DG40" s="624"/>
      <c r="DH40" s="624"/>
      <c r="DI40" s="624"/>
      <c r="DJ40" s="624"/>
      <c r="DK40" s="625"/>
      <c r="DL40" s="632">
        <v>218</v>
      </c>
      <c r="DM40" s="624"/>
      <c r="DN40" s="624"/>
      <c r="DO40" s="624"/>
      <c r="DP40" s="624"/>
      <c r="DQ40" s="624"/>
      <c r="DR40" s="624"/>
      <c r="DS40" s="624"/>
      <c r="DT40" s="624"/>
      <c r="DU40" s="624"/>
      <c r="DV40" s="625"/>
      <c r="DW40" s="628">
        <v>0</v>
      </c>
      <c r="DX40" s="656"/>
      <c r="DY40" s="656"/>
      <c r="DZ40" s="656"/>
      <c r="EA40" s="656"/>
      <c r="EB40" s="656"/>
      <c r="EC40" s="657"/>
    </row>
    <row r="41" spans="2:133" ht="11.25" customHeight="1" x14ac:dyDescent="0.2">
      <c r="B41" s="646" t="s">
        <v>335</v>
      </c>
      <c r="C41" s="647"/>
      <c r="D41" s="647"/>
      <c r="E41" s="647"/>
      <c r="F41" s="647"/>
      <c r="G41" s="647"/>
      <c r="H41" s="647"/>
      <c r="I41" s="647"/>
      <c r="J41" s="647"/>
      <c r="K41" s="647"/>
      <c r="L41" s="647"/>
      <c r="M41" s="647"/>
      <c r="N41" s="647"/>
      <c r="O41" s="647"/>
      <c r="P41" s="647"/>
      <c r="Q41" s="648"/>
      <c r="R41" s="695">
        <v>130653037</v>
      </c>
      <c r="S41" s="696"/>
      <c r="T41" s="696"/>
      <c r="U41" s="696"/>
      <c r="V41" s="696"/>
      <c r="W41" s="696"/>
      <c r="X41" s="696"/>
      <c r="Y41" s="700"/>
      <c r="Z41" s="701">
        <v>100</v>
      </c>
      <c r="AA41" s="701"/>
      <c r="AB41" s="701"/>
      <c r="AC41" s="701"/>
      <c r="AD41" s="702">
        <v>70463539</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3100654</v>
      </c>
      <c r="BA41" s="624"/>
      <c r="BB41" s="624"/>
      <c r="BC41" s="624"/>
      <c r="BD41" s="644"/>
      <c r="BE41" s="644"/>
      <c r="BF41" s="669"/>
      <c r="BG41" s="673"/>
      <c r="BH41" s="674"/>
      <c r="BI41" s="674"/>
      <c r="BJ41" s="674"/>
      <c r="BK41" s="674"/>
      <c r="BL41" s="211"/>
      <c r="BM41" s="621" t="s">
        <v>337</v>
      </c>
      <c r="BN41" s="621"/>
      <c r="BO41" s="621"/>
      <c r="BP41" s="621"/>
      <c r="BQ41" s="621"/>
      <c r="BR41" s="621"/>
      <c r="BS41" s="621"/>
      <c r="BT41" s="621"/>
      <c r="BU41" s="622"/>
      <c r="BV41" s="623">
        <v>1</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44"/>
      <c r="CT41" s="644"/>
      <c r="CU41" s="644"/>
      <c r="CV41" s="644"/>
      <c r="CW41" s="644"/>
      <c r="CX41" s="644"/>
      <c r="CY41" s="645"/>
      <c r="CZ41" s="628" t="s">
        <v>122</v>
      </c>
      <c r="DA41" s="656"/>
      <c r="DB41" s="656"/>
      <c r="DC41" s="658"/>
      <c r="DD41" s="632" t="s">
        <v>122</v>
      </c>
      <c r="DE41" s="644"/>
      <c r="DF41" s="644"/>
      <c r="DG41" s="644"/>
      <c r="DH41" s="644"/>
      <c r="DI41" s="644"/>
      <c r="DJ41" s="644"/>
      <c r="DK41" s="645"/>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2">
      <c r="AQ42" s="692" t="s">
        <v>339</v>
      </c>
      <c r="AR42" s="693"/>
      <c r="AS42" s="693"/>
      <c r="AT42" s="693"/>
      <c r="AU42" s="693"/>
      <c r="AV42" s="693"/>
      <c r="AW42" s="693"/>
      <c r="AX42" s="693"/>
      <c r="AY42" s="694"/>
      <c r="AZ42" s="695">
        <v>5381618</v>
      </c>
      <c r="BA42" s="696"/>
      <c r="BB42" s="696"/>
      <c r="BC42" s="696"/>
      <c r="BD42" s="682"/>
      <c r="BE42" s="682"/>
      <c r="BF42" s="684"/>
      <c r="BG42" s="675"/>
      <c r="BH42" s="676"/>
      <c r="BI42" s="676"/>
      <c r="BJ42" s="676"/>
      <c r="BK42" s="676"/>
      <c r="BL42" s="212"/>
      <c r="BM42" s="647" t="s">
        <v>340</v>
      </c>
      <c r="BN42" s="647"/>
      <c r="BO42" s="647"/>
      <c r="BP42" s="647"/>
      <c r="BQ42" s="647"/>
      <c r="BR42" s="647"/>
      <c r="BS42" s="647"/>
      <c r="BT42" s="647"/>
      <c r="BU42" s="648"/>
      <c r="BV42" s="695">
        <v>295</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10284400</v>
      </c>
      <c r="CS42" s="644"/>
      <c r="CT42" s="644"/>
      <c r="CU42" s="644"/>
      <c r="CV42" s="644"/>
      <c r="CW42" s="644"/>
      <c r="CX42" s="644"/>
      <c r="CY42" s="645"/>
      <c r="CZ42" s="628">
        <v>8.4</v>
      </c>
      <c r="DA42" s="656"/>
      <c r="DB42" s="656"/>
      <c r="DC42" s="658"/>
      <c r="DD42" s="632">
        <v>2481752</v>
      </c>
      <c r="DE42" s="644"/>
      <c r="DF42" s="644"/>
      <c r="DG42" s="644"/>
      <c r="DH42" s="644"/>
      <c r="DI42" s="644"/>
      <c r="DJ42" s="644"/>
      <c r="DK42" s="645"/>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2">
      <c r="B43" s="202" t="s">
        <v>342</v>
      </c>
      <c r="CD43" s="620" t="s">
        <v>343</v>
      </c>
      <c r="CE43" s="621"/>
      <c r="CF43" s="621"/>
      <c r="CG43" s="621"/>
      <c r="CH43" s="621"/>
      <c r="CI43" s="621"/>
      <c r="CJ43" s="621"/>
      <c r="CK43" s="621"/>
      <c r="CL43" s="621"/>
      <c r="CM43" s="621"/>
      <c r="CN43" s="621"/>
      <c r="CO43" s="621"/>
      <c r="CP43" s="621"/>
      <c r="CQ43" s="622"/>
      <c r="CR43" s="623">
        <v>370794</v>
      </c>
      <c r="CS43" s="644"/>
      <c r="CT43" s="644"/>
      <c r="CU43" s="644"/>
      <c r="CV43" s="644"/>
      <c r="CW43" s="644"/>
      <c r="CX43" s="644"/>
      <c r="CY43" s="645"/>
      <c r="CZ43" s="628">
        <v>0.3</v>
      </c>
      <c r="DA43" s="656"/>
      <c r="DB43" s="656"/>
      <c r="DC43" s="658"/>
      <c r="DD43" s="632">
        <v>361607</v>
      </c>
      <c r="DE43" s="644"/>
      <c r="DF43" s="644"/>
      <c r="DG43" s="644"/>
      <c r="DH43" s="644"/>
      <c r="DI43" s="644"/>
      <c r="DJ43" s="644"/>
      <c r="DK43" s="645"/>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2">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292</v>
      </c>
      <c r="CE44" s="662"/>
      <c r="CF44" s="620" t="s">
        <v>345</v>
      </c>
      <c r="CG44" s="621"/>
      <c r="CH44" s="621"/>
      <c r="CI44" s="621"/>
      <c r="CJ44" s="621"/>
      <c r="CK44" s="621"/>
      <c r="CL44" s="621"/>
      <c r="CM44" s="621"/>
      <c r="CN44" s="621"/>
      <c r="CO44" s="621"/>
      <c r="CP44" s="621"/>
      <c r="CQ44" s="622"/>
      <c r="CR44" s="623">
        <v>10284400</v>
      </c>
      <c r="CS44" s="624"/>
      <c r="CT44" s="624"/>
      <c r="CU44" s="624"/>
      <c r="CV44" s="624"/>
      <c r="CW44" s="624"/>
      <c r="CX44" s="624"/>
      <c r="CY44" s="625"/>
      <c r="CZ44" s="628">
        <v>8.4</v>
      </c>
      <c r="DA44" s="629"/>
      <c r="DB44" s="629"/>
      <c r="DC44" s="635"/>
      <c r="DD44" s="632">
        <v>2481752</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2">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347</v>
      </c>
      <c r="CG45" s="621"/>
      <c r="CH45" s="621"/>
      <c r="CI45" s="621"/>
      <c r="CJ45" s="621"/>
      <c r="CK45" s="621"/>
      <c r="CL45" s="621"/>
      <c r="CM45" s="621"/>
      <c r="CN45" s="621"/>
      <c r="CO45" s="621"/>
      <c r="CP45" s="621"/>
      <c r="CQ45" s="622"/>
      <c r="CR45" s="623">
        <v>890730</v>
      </c>
      <c r="CS45" s="644"/>
      <c r="CT45" s="644"/>
      <c r="CU45" s="644"/>
      <c r="CV45" s="644"/>
      <c r="CW45" s="644"/>
      <c r="CX45" s="644"/>
      <c r="CY45" s="645"/>
      <c r="CZ45" s="628">
        <v>0.7</v>
      </c>
      <c r="DA45" s="656"/>
      <c r="DB45" s="656"/>
      <c r="DC45" s="658"/>
      <c r="DD45" s="632">
        <v>93473</v>
      </c>
      <c r="DE45" s="644"/>
      <c r="DF45" s="644"/>
      <c r="DG45" s="644"/>
      <c r="DH45" s="644"/>
      <c r="DI45" s="644"/>
      <c r="DJ45" s="644"/>
      <c r="DK45" s="645"/>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2">
      <c r="B46" s="213"/>
      <c r="CD46" s="663"/>
      <c r="CE46" s="664"/>
      <c r="CF46" s="620" t="s">
        <v>348</v>
      </c>
      <c r="CG46" s="621"/>
      <c r="CH46" s="621"/>
      <c r="CI46" s="621"/>
      <c r="CJ46" s="621"/>
      <c r="CK46" s="621"/>
      <c r="CL46" s="621"/>
      <c r="CM46" s="621"/>
      <c r="CN46" s="621"/>
      <c r="CO46" s="621"/>
      <c r="CP46" s="621"/>
      <c r="CQ46" s="622"/>
      <c r="CR46" s="623">
        <v>9393670</v>
      </c>
      <c r="CS46" s="624"/>
      <c r="CT46" s="624"/>
      <c r="CU46" s="624"/>
      <c r="CV46" s="624"/>
      <c r="CW46" s="624"/>
      <c r="CX46" s="624"/>
      <c r="CY46" s="625"/>
      <c r="CZ46" s="628">
        <v>7.7</v>
      </c>
      <c r="DA46" s="629"/>
      <c r="DB46" s="629"/>
      <c r="DC46" s="635"/>
      <c r="DD46" s="632">
        <v>2388279</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2">
      <c r="B47" s="213"/>
      <c r="CD47" s="663"/>
      <c r="CE47" s="664"/>
      <c r="CF47" s="620" t="s">
        <v>349</v>
      </c>
      <c r="CG47" s="621"/>
      <c r="CH47" s="621"/>
      <c r="CI47" s="621"/>
      <c r="CJ47" s="621"/>
      <c r="CK47" s="621"/>
      <c r="CL47" s="621"/>
      <c r="CM47" s="621"/>
      <c r="CN47" s="621"/>
      <c r="CO47" s="621"/>
      <c r="CP47" s="621"/>
      <c r="CQ47" s="622"/>
      <c r="CR47" s="623" t="s">
        <v>122</v>
      </c>
      <c r="CS47" s="644"/>
      <c r="CT47" s="644"/>
      <c r="CU47" s="644"/>
      <c r="CV47" s="644"/>
      <c r="CW47" s="644"/>
      <c r="CX47" s="644"/>
      <c r="CY47" s="645"/>
      <c r="CZ47" s="628" t="s">
        <v>122</v>
      </c>
      <c r="DA47" s="656"/>
      <c r="DB47" s="656"/>
      <c r="DC47" s="658"/>
      <c r="DD47" s="632" t="s">
        <v>122</v>
      </c>
      <c r="DE47" s="644"/>
      <c r="DF47" s="644"/>
      <c r="DG47" s="644"/>
      <c r="DH47" s="644"/>
      <c r="DI47" s="644"/>
      <c r="DJ47" s="644"/>
      <c r="DK47" s="645"/>
      <c r="DL47" s="706"/>
      <c r="DM47" s="707"/>
      <c r="DN47" s="707"/>
      <c r="DO47" s="707"/>
      <c r="DP47" s="707"/>
      <c r="DQ47" s="707"/>
      <c r="DR47" s="707"/>
      <c r="DS47" s="707"/>
      <c r="DT47" s="707"/>
      <c r="DU47" s="707"/>
      <c r="DV47" s="708"/>
      <c r="DW47" s="697"/>
      <c r="DX47" s="698"/>
      <c r="DY47" s="698"/>
      <c r="DZ47" s="698"/>
      <c r="EA47" s="698"/>
      <c r="EB47" s="698"/>
      <c r="EC47" s="699"/>
    </row>
    <row r="48" spans="2:133" ht="10.8" x14ac:dyDescent="0.2">
      <c r="B48" s="213"/>
      <c r="CD48" s="665"/>
      <c r="CE48" s="666"/>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2">
      <c r="B49" s="213"/>
      <c r="CD49" s="646" t="s">
        <v>351</v>
      </c>
      <c r="CE49" s="647"/>
      <c r="CF49" s="647"/>
      <c r="CG49" s="647"/>
      <c r="CH49" s="647"/>
      <c r="CI49" s="647"/>
      <c r="CJ49" s="647"/>
      <c r="CK49" s="647"/>
      <c r="CL49" s="647"/>
      <c r="CM49" s="647"/>
      <c r="CN49" s="647"/>
      <c r="CO49" s="647"/>
      <c r="CP49" s="647"/>
      <c r="CQ49" s="648"/>
      <c r="CR49" s="695">
        <v>121936650</v>
      </c>
      <c r="CS49" s="682"/>
      <c r="CT49" s="682"/>
      <c r="CU49" s="682"/>
      <c r="CV49" s="682"/>
      <c r="CW49" s="682"/>
      <c r="CX49" s="682"/>
      <c r="CY49" s="711"/>
      <c r="CZ49" s="703">
        <v>100</v>
      </c>
      <c r="DA49" s="712"/>
      <c r="DB49" s="712"/>
      <c r="DC49" s="713"/>
      <c r="DD49" s="714">
        <v>78007210</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Ih5M1UAdFom8xVIyRVsZf8xDtq7v4FnYoRjlKOHpCJUeDHtYhYGagNP5g86+Elpg6s2FUFFT1y3a8kdUlWSwCg==" saltValue="4icZVz8idWy9/Bh/SAZJdQ=="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CF29:CQ29"/>
    <mergeCell ref="CR29:CY29"/>
    <mergeCell ref="CZ29:DC29"/>
    <mergeCell ref="BR30:CB30"/>
    <mergeCell ref="CF30:CQ30"/>
    <mergeCell ref="CR30:CY30"/>
    <mergeCell ref="CZ30:DC30"/>
    <mergeCell ref="DD30:DK30"/>
    <mergeCell ref="DL30:DV30"/>
    <mergeCell ref="B30:Q30"/>
    <mergeCell ref="R30:Y30"/>
    <mergeCell ref="Z30:AC30"/>
    <mergeCell ref="AD30:AK30"/>
    <mergeCell ref="AL30:AO30"/>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70" zoomScaleSheetLayoutView="70" workbookViewId="0">
      <selection activeCell="AF10" sqref="AF10:AJ10"/>
    </sheetView>
  </sheetViews>
  <sheetFormatPr defaultColWidth="0" defaultRowHeight="13.2" zeroHeight="1" x14ac:dyDescent="0.2"/>
  <cols>
    <col min="1" max="130" width="2.77734375" style="219" customWidth="1"/>
    <col min="131" max="131" width="1.66406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2">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5">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2">
      <c r="A7" s="224">
        <v>1</v>
      </c>
      <c r="B7" s="749" t="s">
        <v>374</v>
      </c>
      <c r="C7" s="750"/>
      <c r="D7" s="750"/>
      <c r="E7" s="750"/>
      <c r="F7" s="750"/>
      <c r="G7" s="750"/>
      <c r="H7" s="750"/>
      <c r="I7" s="750"/>
      <c r="J7" s="750"/>
      <c r="K7" s="750"/>
      <c r="L7" s="750"/>
      <c r="M7" s="750"/>
      <c r="N7" s="750"/>
      <c r="O7" s="750"/>
      <c r="P7" s="751"/>
      <c r="Q7" s="752">
        <v>136084</v>
      </c>
      <c r="R7" s="753"/>
      <c r="S7" s="753"/>
      <c r="T7" s="753"/>
      <c r="U7" s="753"/>
      <c r="V7" s="753">
        <v>127368</v>
      </c>
      <c r="W7" s="753"/>
      <c r="X7" s="753"/>
      <c r="Y7" s="753"/>
      <c r="Z7" s="753"/>
      <c r="AA7" s="753">
        <v>8716</v>
      </c>
      <c r="AB7" s="753"/>
      <c r="AC7" s="753"/>
      <c r="AD7" s="753"/>
      <c r="AE7" s="754"/>
      <c r="AF7" s="755">
        <v>8156</v>
      </c>
      <c r="AG7" s="756"/>
      <c r="AH7" s="756"/>
      <c r="AI7" s="756"/>
      <c r="AJ7" s="757"/>
      <c r="AK7" s="758">
        <v>8487</v>
      </c>
      <c r="AL7" s="759"/>
      <c r="AM7" s="759"/>
      <c r="AN7" s="759"/>
      <c r="AO7" s="759"/>
      <c r="AP7" s="759">
        <v>16248</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t="s">
        <v>560</v>
      </c>
      <c r="BS7" s="746" t="s">
        <v>550</v>
      </c>
      <c r="BT7" s="747"/>
      <c r="BU7" s="747"/>
      <c r="BV7" s="747"/>
      <c r="BW7" s="747"/>
      <c r="BX7" s="747"/>
      <c r="BY7" s="747"/>
      <c r="BZ7" s="747"/>
      <c r="CA7" s="747"/>
      <c r="CB7" s="747"/>
      <c r="CC7" s="747"/>
      <c r="CD7" s="747"/>
      <c r="CE7" s="747"/>
      <c r="CF7" s="747"/>
      <c r="CG7" s="762"/>
      <c r="CH7" s="743">
        <v>0</v>
      </c>
      <c r="CI7" s="744"/>
      <c r="CJ7" s="744"/>
      <c r="CK7" s="744"/>
      <c r="CL7" s="745"/>
      <c r="CM7" s="743">
        <v>13</v>
      </c>
      <c r="CN7" s="744"/>
      <c r="CO7" s="744"/>
      <c r="CP7" s="744"/>
      <c r="CQ7" s="745"/>
      <c r="CR7" s="743">
        <v>11</v>
      </c>
      <c r="CS7" s="744"/>
      <c r="CT7" s="744"/>
      <c r="CU7" s="744"/>
      <c r="CV7" s="745"/>
      <c r="CW7" s="743">
        <v>0</v>
      </c>
      <c r="CX7" s="744"/>
      <c r="CY7" s="744"/>
      <c r="CZ7" s="744"/>
      <c r="DA7" s="745"/>
      <c r="DB7" s="743" t="s">
        <v>542</v>
      </c>
      <c r="DC7" s="744"/>
      <c r="DD7" s="744"/>
      <c r="DE7" s="744"/>
      <c r="DF7" s="745"/>
      <c r="DG7" s="743" t="s">
        <v>542</v>
      </c>
      <c r="DH7" s="744"/>
      <c r="DI7" s="744"/>
      <c r="DJ7" s="744"/>
      <c r="DK7" s="745"/>
      <c r="DL7" s="743" t="s">
        <v>542</v>
      </c>
      <c r="DM7" s="744"/>
      <c r="DN7" s="744"/>
      <c r="DO7" s="744"/>
      <c r="DP7" s="745"/>
      <c r="DQ7" s="743" t="s">
        <v>542</v>
      </c>
      <c r="DR7" s="744"/>
      <c r="DS7" s="744"/>
      <c r="DT7" s="744"/>
      <c r="DU7" s="745"/>
      <c r="DV7" s="746"/>
      <c r="DW7" s="747"/>
      <c r="DX7" s="747"/>
      <c r="DY7" s="747"/>
      <c r="DZ7" s="748"/>
      <c r="EA7" s="222"/>
    </row>
    <row r="8" spans="1:131" s="223" customFormat="1" ht="26.25" customHeight="1" x14ac:dyDescent="0.2">
      <c r="A8" s="226">
        <v>2</v>
      </c>
      <c r="B8" s="780" t="s">
        <v>375</v>
      </c>
      <c r="C8" s="781"/>
      <c r="D8" s="781"/>
      <c r="E8" s="781"/>
      <c r="F8" s="781"/>
      <c r="G8" s="781"/>
      <c r="H8" s="781"/>
      <c r="I8" s="781"/>
      <c r="J8" s="781"/>
      <c r="K8" s="781"/>
      <c r="L8" s="781"/>
      <c r="M8" s="781"/>
      <c r="N8" s="781"/>
      <c r="O8" s="781"/>
      <c r="P8" s="782"/>
      <c r="Q8" s="783">
        <v>578</v>
      </c>
      <c r="R8" s="784"/>
      <c r="S8" s="784"/>
      <c r="T8" s="784"/>
      <c r="U8" s="784"/>
      <c r="V8" s="784">
        <v>578</v>
      </c>
      <c r="W8" s="784"/>
      <c r="X8" s="784"/>
      <c r="Y8" s="784"/>
      <c r="Z8" s="784"/>
      <c r="AA8" s="784" t="s">
        <v>561</v>
      </c>
      <c r="AB8" s="784"/>
      <c r="AC8" s="784"/>
      <c r="AD8" s="784"/>
      <c r="AE8" s="785"/>
      <c r="AF8" s="786" t="s">
        <v>561</v>
      </c>
      <c r="AG8" s="787"/>
      <c r="AH8" s="787"/>
      <c r="AI8" s="787"/>
      <c r="AJ8" s="788"/>
      <c r="AK8" s="769">
        <v>252</v>
      </c>
      <c r="AL8" s="770"/>
      <c r="AM8" s="770"/>
      <c r="AN8" s="770"/>
      <c r="AO8" s="770"/>
      <c r="AP8" s="770">
        <v>2187</v>
      </c>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t="s">
        <v>557</v>
      </c>
      <c r="BT8" s="774"/>
      <c r="BU8" s="774"/>
      <c r="BV8" s="774"/>
      <c r="BW8" s="774"/>
      <c r="BX8" s="774"/>
      <c r="BY8" s="774"/>
      <c r="BZ8" s="774"/>
      <c r="CA8" s="774"/>
      <c r="CB8" s="774"/>
      <c r="CC8" s="774"/>
      <c r="CD8" s="774"/>
      <c r="CE8" s="774"/>
      <c r="CF8" s="774"/>
      <c r="CG8" s="775"/>
      <c r="CH8" s="776">
        <v>-2</v>
      </c>
      <c r="CI8" s="777"/>
      <c r="CJ8" s="777"/>
      <c r="CK8" s="777"/>
      <c r="CL8" s="778"/>
      <c r="CM8" s="776">
        <v>557</v>
      </c>
      <c r="CN8" s="777"/>
      <c r="CO8" s="777"/>
      <c r="CP8" s="777"/>
      <c r="CQ8" s="778"/>
      <c r="CR8" s="776">
        <v>500</v>
      </c>
      <c r="CS8" s="777"/>
      <c r="CT8" s="777"/>
      <c r="CU8" s="777"/>
      <c r="CV8" s="778"/>
      <c r="CW8" s="776">
        <v>212</v>
      </c>
      <c r="CX8" s="777"/>
      <c r="CY8" s="777"/>
      <c r="CZ8" s="777"/>
      <c r="DA8" s="778"/>
      <c r="DB8" s="776" t="s">
        <v>542</v>
      </c>
      <c r="DC8" s="777"/>
      <c r="DD8" s="777"/>
      <c r="DE8" s="777"/>
      <c r="DF8" s="778"/>
      <c r="DG8" s="776" t="s">
        <v>542</v>
      </c>
      <c r="DH8" s="777"/>
      <c r="DI8" s="777"/>
      <c r="DJ8" s="777"/>
      <c r="DK8" s="778"/>
      <c r="DL8" s="776" t="s">
        <v>542</v>
      </c>
      <c r="DM8" s="777"/>
      <c r="DN8" s="777"/>
      <c r="DO8" s="777"/>
      <c r="DP8" s="778"/>
      <c r="DQ8" s="776" t="s">
        <v>542</v>
      </c>
      <c r="DR8" s="777"/>
      <c r="DS8" s="777"/>
      <c r="DT8" s="777"/>
      <c r="DU8" s="778"/>
      <c r="DV8" s="773"/>
      <c r="DW8" s="774"/>
      <c r="DX8" s="774"/>
      <c r="DY8" s="774"/>
      <c r="DZ8" s="779"/>
      <c r="EA8" s="222"/>
    </row>
    <row r="9" spans="1:131" s="223" customFormat="1" ht="26.25" customHeight="1" x14ac:dyDescent="0.2">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t="s">
        <v>551</v>
      </c>
      <c r="BT9" s="774"/>
      <c r="BU9" s="774"/>
      <c r="BV9" s="774"/>
      <c r="BW9" s="774"/>
      <c r="BX9" s="774"/>
      <c r="BY9" s="774"/>
      <c r="BZ9" s="774"/>
      <c r="CA9" s="774"/>
      <c r="CB9" s="774"/>
      <c r="CC9" s="774"/>
      <c r="CD9" s="774"/>
      <c r="CE9" s="774"/>
      <c r="CF9" s="774"/>
      <c r="CG9" s="775"/>
      <c r="CH9" s="776">
        <v>-2</v>
      </c>
      <c r="CI9" s="777"/>
      <c r="CJ9" s="777"/>
      <c r="CK9" s="777"/>
      <c r="CL9" s="778"/>
      <c r="CM9" s="776">
        <v>535</v>
      </c>
      <c r="CN9" s="777"/>
      <c r="CO9" s="777"/>
      <c r="CP9" s="777"/>
      <c r="CQ9" s="778"/>
      <c r="CR9" s="776">
        <v>500</v>
      </c>
      <c r="CS9" s="777"/>
      <c r="CT9" s="777"/>
      <c r="CU9" s="777"/>
      <c r="CV9" s="778"/>
      <c r="CW9" s="776">
        <v>355</v>
      </c>
      <c r="CX9" s="777"/>
      <c r="CY9" s="777"/>
      <c r="CZ9" s="777"/>
      <c r="DA9" s="778"/>
      <c r="DB9" s="776" t="s">
        <v>542</v>
      </c>
      <c r="DC9" s="777"/>
      <c r="DD9" s="777"/>
      <c r="DE9" s="777"/>
      <c r="DF9" s="778"/>
      <c r="DG9" s="776" t="s">
        <v>542</v>
      </c>
      <c r="DH9" s="777"/>
      <c r="DI9" s="777"/>
      <c r="DJ9" s="777"/>
      <c r="DK9" s="778"/>
      <c r="DL9" s="776" t="s">
        <v>542</v>
      </c>
      <c r="DM9" s="777"/>
      <c r="DN9" s="777"/>
      <c r="DO9" s="777"/>
      <c r="DP9" s="778"/>
      <c r="DQ9" s="776" t="s">
        <v>542</v>
      </c>
      <c r="DR9" s="777"/>
      <c r="DS9" s="777"/>
      <c r="DT9" s="777"/>
      <c r="DU9" s="778"/>
      <c r="DV9" s="773"/>
      <c r="DW9" s="774"/>
      <c r="DX9" s="774"/>
      <c r="DY9" s="774"/>
      <c r="DZ9" s="779"/>
      <c r="EA9" s="222"/>
    </row>
    <row r="10" spans="1:131" s="223" customFormat="1" ht="26.25" customHeight="1" x14ac:dyDescent="0.2">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2">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2">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2">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2">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2">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2">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2">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2">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2">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2">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5">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2">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376</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5">
      <c r="A23" s="228" t="s">
        <v>377</v>
      </c>
      <c r="B23" s="789" t="s">
        <v>378</v>
      </c>
      <c r="C23" s="790"/>
      <c r="D23" s="790"/>
      <c r="E23" s="790"/>
      <c r="F23" s="790"/>
      <c r="G23" s="790"/>
      <c r="H23" s="790"/>
      <c r="I23" s="790"/>
      <c r="J23" s="790"/>
      <c r="K23" s="790"/>
      <c r="L23" s="790"/>
      <c r="M23" s="790"/>
      <c r="N23" s="790"/>
      <c r="O23" s="790"/>
      <c r="P23" s="791"/>
      <c r="Q23" s="792">
        <v>136263</v>
      </c>
      <c r="R23" s="793"/>
      <c r="S23" s="793"/>
      <c r="T23" s="793"/>
      <c r="U23" s="793"/>
      <c r="V23" s="793">
        <v>127546</v>
      </c>
      <c r="W23" s="793"/>
      <c r="X23" s="793"/>
      <c r="Y23" s="793"/>
      <c r="Z23" s="793"/>
      <c r="AA23" s="793">
        <v>8716</v>
      </c>
      <c r="AB23" s="793"/>
      <c r="AC23" s="793"/>
      <c r="AD23" s="793"/>
      <c r="AE23" s="794"/>
      <c r="AF23" s="795">
        <v>8516</v>
      </c>
      <c r="AG23" s="793"/>
      <c r="AH23" s="793"/>
      <c r="AI23" s="793"/>
      <c r="AJ23" s="796"/>
      <c r="AK23" s="797"/>
      <c r="AL23" s="798"/>
      <c r="AM23" s="798"/>
      <c r="AN23" s="798"/>
      <c r="AO23" s="798"/>
      <c r="AP23" s="793">
        <v>18435</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2">
      <c r="A24" s="808" t="s">
        <v>379</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5">
      <c r="A25" s="725" t="s">
        <v>380</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2">
      <c r="A26" s="727" t="s">
        <v>357</v>
      </c>
      <c r="B26" s="728"/>
      <c r="C26" s="728"/>
      <c r="D26" s="728"/>
      <c r="E26" s="728"/>
      <c r="F26" s="728"/>
      <c r="G26" s="728"/>
      <c r="H26" s="728"/>
      <c r="I26" s="728"/>
      <c r="J26" s="728"/>
      <c r="K26" s="728"/>
      <c r="L26" s="728"/>
      <c r="M26" s="728"/>
      <c r="N26" s="728"/>
      <c r="O26" s="728"/>
      <c r="P26" s="729"/>
      <c r="Q26" s="733" t="s">
        <v>381</v>
      </c>
      <c r="R26" s="734"/>
      <c r="S26" s="734"/>
      <c r="T26" s="734"/>
      <c r="U26" s="735"/>
      <c r="V26" s="733" t="s">
        <v>382</v>
      </c>
      <c r="W26" s="734"/>
      <c r="X26" s="734"/>
      <c r="Y26" s="734"/>
      <c r="Z26" s="735"/>
      <c r="AA26" s="733" t="s">
        <v>383</v>
      </c>
      <c r="AB26" s="734"/>
      <c r="AC26" s="734"/>
      <c r="AD26" s="734"/>
      <c r="AE26" s="734"/>
      <c r="AF26" s="814" t="s">
        <v>384</v>
      </c>
      <c r="AG26" s="815"/>
      <c r="AH26" s="815"/>
      <c r="AI26" s="815"/>
      <c r="AJ26" s="816"/>
      <c r="AK26" s="734" t="s">
        <v>385</v>
      </c>
      <c r="AL26" s="734"/>
      <c r="AM26" s="734"/>
      <c r="AN26" s="734"/>
      <c r="AO26" s="735"/>
      <c r="AP26" s="733" t="s">
        <v>386</v>
      </c>
      <c r="AQ26" s="734"/>
      <c r="AR26" s="734"/>
      <c r="AS26" s="734"/>
      <c r="AT26" s="735"/>
      <c r="AU26" s="733" t="s">
        <v>387</v>
      </c>
      <c r="AV26" s="734"/>
      <c r="AW26" s="734"/>
      <c r="AX26" s="734"/>
      <c r="AY26" s="735"/>
      <c r="AZ26" s="733" t="s">
        <v>388</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5">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2">
      <c r="A28" s="230">
        <v>1</v>
      </c>
      <c r="B28" s="749" t="s">
        <v>389</v>
      </c>
      <c r="C28" s="750"/>
      <c r="D28" s="750"/>
      <c r="E28" s="750"/>
      <c r="F28" s="750"/>
      <c r="G28" s="750"/>
      <c r="H28" s="750"/>
      <c r="I28" s="750"/>
      <c r="J28" s="750"/>
      <c r="K28" s="750"/>
      <c r="L28" s="750"/>
      <c r="M28" s="750"/>
      <c r="N28" s="750"/>
      <c r="O28" s="750"/>
      <c r="P28" s="751"/>
      <c r="Q28" s="822">
        <v>22555</v>
      </c>
      <c r="R28" s="823"/>
      <c r="S28" s="823"/>
      <c r="T28" s="823"/>
      <c r="U28" s="823"/>
      <c r="V28" s="823">
        <v>22075</v>
      </c>
      <c r="W28" s="823"/>
      <c r="X28" s="823"/>
      <c r="Y28" s="823"/>
      <c r="Z28" s="823"/>
      <c r="AA28" s="823">
        <v>480</v>
      </c>
      <c r="AB28" s="823"/>
      <c r="AC28" s="823"/>
      <c r="AD28" s="823"/>
      <c r="AE28" s="824"/>
      <c r="AF28" s="825">
        <v>480</v>
      </c>
      <c r="AG28" s="823"/>
      <c r="AH28" s="823"/>
      <c r="AI28" s="823"/>
      <c r="AJ28" s="826"/>
      <c r="AK28" s="827">
        <v>3101</v>
      </c>
      <c r="AL28" s="828"/>
      <c r="AM28" s="828"/>
      <c r="AN28" s="828"/>
      <c r="AO28" s="828"/>
      <c r="AP28" s="828" t="s">
        <v>542</v>
      </c>
      <c r="AQ28" s="828"/>
      <c r="AR28" s="828"/>
      <c r="AS28" s="828"/>
      <c r="AT28" s="828"/>
      <c r="AU28" s="828" t="s">
        <v>542</v>
      </c>
      <c r="AV28" s="828"/>
      <c r="AW28" s="828"/>
      <c r="AX28" s="828"/>
      <c r="AY28" s="828"/>
      <c r="AZ28" s="829" t="s">
        <v>542</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2">
      <c r="A29" s="230">
        <v>2</v>
      </c>
      <c r="B29" s="780" t="s">
        <v>390</v>
      </c>
      <c r="C29" s="781"/>
      <c r="D29" s="781"/>
      <c r="E29" s="781"/>
      <c r="F29" s="781"/>
      <c r="G29" s="781"/>
      <c r="H29" s="781"/>
      <c r="I29" s="781"/>
      <c r="J29" s="781"/>
      <c r="K29" s="781"/>
      <c r="L29" s="781"/>
      <c r="M29" s="781"/>
      <c r="N29" s="781"/>
      <c r="O29" s="781"/>
      <c r="P29" s="782"/>
      <c r="Q29" s="783">
        <v>18312</v>
      </c>
      <c r="R29" s="784"/>
      <c r="S29" s="784"/>
      <c r="T29" s="784"/>
      <c r="U29" s="784"/>
      <c r="V29" s="784">
        <v>17962</v>
      </c>
      <c r="W29" s="784"/>
      <c r="X29" s="784"/>
      <c r="Y29" s="784"/>
      <c r="Z29" s="784"/>
      <c r="AA29" s="784">
        <v>350</v>
      </c>
      <c r="AB29" s="784"/>
      <c r="AC29" s="784"/>
      <c r="AD29" s="784"/>
      <c r="AE29" s="785"/>
      <c r="AF29" s="786">
        <v>350</v>
      </c>
      <c r="AG29" s="787"/>
      <c r="AH29" s="787"/>
      <c r="AI29" s="787"/>
      <c r="AJ29" s="788"/>
      <c r="AK29" s="834">
        <v>2968</v>
      </c>
      <c r="AL29" s="830"/>
      <c r="AM29" s="830"/>
      <c r="AN29" s="830"/>
      <c r="AO29" s="830"/>
      <c r="AP29" s="830" t="s">
        <v>542</v>
      </c>
      <c r="AQ29" s="830"/>
      <c r="AR29" s="830"/>
      <c r="AS29" s="830"/>
      <c r="AT29" s="830"/>
      <c r="AU29" s="830" t="s">
        <v>542</v>
      </c>
      <c r="AV29" s="830"/>
      <c r="AW29" s="830"/>
      <c r="AX29" s="830"/>
      <c r="AY29" s="830"/>
      <c r="AZ29" s="831" t="s">
        <v>542</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2">
      <c r="A30" s="230">
        <v>3</v>
      </c>
      <c r="B30" s="780" t="s">
        <v>391</v>
      </c>
      <c r="C30" s="781"/>
      <c r="D30" s="781"/>
      <c r="E30" s="781"/>
      <c r="F30" s="781"/>
      <c r="G30" s="781"/>
      <c r="H30" s="781"/>
      <c r="I30" s="781"/>
      <c r="J30" s="781"/>
      <c r="K30" s="781"/>
      <c r="L30" s="781"/>
      <c r="M30" s="781"/>
      <c r="N30" s="781"/>
      <c r="O30" s="781"/>
      <c r="P30" s="782"/>
      <c r="Q30" s="783">
        <v>5859</v>
      </c>
      <c r="R30" s="784"/>
      <c r="S30" s="784"/>
      <c r="T30" s="784"/>
      <c r="U30" s="784"/>
      <c r="V30" s="784">
        <v>5739</v>
      </c>
      <c r="W30" s="784"/>
      <c r="X30" s="784"/>
      <c r="Y30" s="784"/>
      <c r="Z30" s="784"/>
      <c r="AA30" s="784">
        <v>120</v>
      </c>
      <c r="AB30" s="784"/>
      <c r="AC30" s="784"/>
      <c r="AD30" s="784"/>
      <c r="AE30" s="785"/>
      <c r="AF30" s="786">
        <v>120</v>
      </c>
      <c r="AG30" s="787"/>
      <c r="AH30" s="787"/>
      <c r="AI30" s="787"/>
      <c r="AJ30" s="788"/>
      <c r="AK30" s="834">
        <v>2503</v>
      </c>
      <c r="AL30" s="830"/>
      <c r="AM30" s="830"/>
      <c r="AN30" s="830"/>
      <c r="AO30" s="830"/>
      <c r="AP30" s="830" t="s">
        <v>542</v>
      </c>
      <c r="AQ30" s="830"/>
      <c r="AR30" s="830"/>
      <c r="AS30" s="830"/>
      <c r="AT30" s="830"/>
      <c r="AU30" s="830" t="s">
        <v>542</v>
      </c>
      <c r="AV30" s="830"/>
      <c r="AW30" s="830"/>
      <c r="AX30" s="830"/>
      <c r="AY30" s="830"/>
      <c r="AZ30" s="831" t="s">
        <v>542</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2">
      <c r="A31" s="230">
        <v>4</v>
      </c>
      <c r="B31" s="780" t="s">
        <v>392</v>
      </c>
      <c r="C31" s="781"/>
      <c r="D31" s="781"/>
      <c r="E31" s="781"/>
      <c r="F31" s="781"/>
      <c r="G31" s="781"/>
      <c r="H31" s="781"/>
      <c r="I31" s="781"/>
      <c r="J31" s="781"/>
      <c r="K31" s="781"/>
      <c r="L31" s="781"/>
      <c r="M31" s="781"/>
      <c r="N31" s="781"/>
      <c r="O31" s="781"/>
      <c r="P31" s="782"/>
      <c r="Q31" s="783">
        <v>404</v>
      </c>
      <c r="R31" s="784"/>
      <c r="S31" s="784"/>
      <c r="T31" s="784"/>
      <c r="U31" s="784"/>
      <c r="V31" s="784">
        <v>404</v>
      </c>
      <c r="W31" s="784"/>
      <c r="X31" s="784"/>
      <c r="Y31" s="784"/>
      <c r="Z31" s="784"/>
      <c r="AA31" s="784">
        <v>0</v>
      </c>
      <c r="AB31" s="784"/>
      <c r="AC31" s="784"/>
      <c r="AD31" s="784"/>
      <c r="AE31" s="785"/>
      <c r="AF31" s="786" t="s">
        <v>122</v>
      </c>
      <c r="AG31" s="787"/>
      <c r="AH31" s="787"/>
      <c r="AI31" s="787"/>
      <c r="AJ31" s="788"/>
      <c r="AK31" s="834">
        <v>168</v>
      </c>
      <c r="AL31" s="830"/>
      <c r="AM31" s="830"/>
      <c r="AN31" s="830"/>
      <c r="AO31" s="830"/>
      <c r="AP31" s="830">
        <v>1560</v>
      </c>
      <c r="AQ31" s="830"/>
      <c r="AR31" s="830"/>
      <c r="AS31" s="830"/>
      <c r="AT31" s="830"/>
      <c r="AU31" s="830">
        <v>1560</v>
      </c>
      <c r="AV31" s="830"/>
      <c r="AW31" s="830"/>
      <c r="AX31" s="830"/>
      <c r="AY31" s="830"/>
      <c r="AZ31" s="831" t="s">
        <v>542</v>
      </c>
      <c r="BA31" s="831"/>
      <c r="BB31" s="831"/>
      <c r="BC31" s="831"/>
      <c r="BD31" s="831"/>
      <c r="BE31" s="832"/>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2">
      <c r="A32" s="230">
        <v>5</v>
      </c>
      <c r="B32" s="780"/>
      <c r="C32" s="781"/>
      <c r="D32" s="781"/>
      <c r="E32" s="781"/>
      <c r="F32" s="781"/>
      <c r="G32" s="781"/>
      <c r="H32" s="781"/>
      <c r="I32" s="781"/>
      <c r="J32" s="781"/>
      <c r="K32" s="781"/>
      <c r="L32" s="781"/>
      <c r="M32" s="781"/>
      <c r="N32" s="781"/>
      <c r="O32" s="781"/>
      <c r="P32" s="782"/>
      <c r="Q32" s="783"/>
      <c r="R32" s="784"/>
      <c r="S32" s="784"/>
      <c r="T32" s="784"/>
      <c r="U32" s="784"/>
      <c r="V32" s="784"/>
      <c r="W32" s="784"/>
      <c r="X32" s="784"/>
      <c r="Y32" s="784"/>
      <c r="Z32" s="784"/>
      <c r="AA32" s="785"/>
      <c r="AB32" s="787"/>
      <c r="AC32" s="787"/>
      <c r="AD32" s="787"/>
      <c r="AE32" s="788"/>
      <c r="AF32" s="786"/>
      <c r="AG32" s="787"/>
      <c r="AH32" s="787"/>
      <c r="AI32" s="787"/>
      <c r="AJ32" s="788"/>
      <c r="AK32" s="834"/>
      <c r="AL32" s="830"/>
      <c r="AM32" s="830"/>
      <c r="AN32" s="830"/>
      <c r="AO32" s="830"/>
      <c r="AP32" s="830"/>
      <c r="AQ32" s="830"/>
      <c r="AR32" s="830"/>
      <c r="AS32" s="830"/>
      <c r="AT32" s="830"/>
      <c r="AU32" s="830"/>
      <c r="AV32" s="830"/>
      <c r="AW32" s="830"/>
      <c r="AX32" s="830"/>
      <c r="AY32" s="830"/>
      <c r="AZ32" s="831"/>
      <c r="BA32" s="831"/>
      <c r="BB32" s="831"/>
      <c r="BC32" s="831"/>
      <c r="BD32" s="831"/>
      <c r="BE32" s="832"/>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2">
      <c r="A33" s="230">
        <v>6</v>
      </c>
      <c r="B33" s="780"/>
      <c r="C33" s="781"/>
      <c r="D33" s="781"/>
      <c r="E33" s="781"/>
      <c r="F33" s="781"/>
      <c r="G33" s="781"/>
      <c r="H33" s="781"/>
      <c r="I33" s="781"/>
      <c r="J33" s="781"/>
      <c r="K33" s="781"/>
      <c r="L33" s="781"/>
      <c r="M33" s="781"/>
      <c r="N33" s="781"/>
      <c r="O33" s="781"/>
      <c r="P33" s="782"/>
      <c r="Q33" s="783"/>
      <c r="R33" s="784"/>
      <c r="S33" s="784"/>
      <c r="T33" s="784"/>
      <c r="U33" s="784"/>
      <c r="V33" s="784"/>
      <c r="W33" s="784"/>
      <c r="X33" s="784"/>
      <c r="Y33" s="784"/>
      <c r="Z33" s="784"/>
      <c r="AA33" s="784"/>
      <c r="AB33" s="784"/>
      <c r="AC33" s="784"/>
      <c r="AD33" s="784"/>
      <c r="AE33" s="785"/>
      <c r="AF33" s="786"/>
      <c r="AG33" s="787"/>
      <c r="AH33" s="787"/>
      <c r="AI33" s="787"/>
      <c r="AJ33" s="788"/>
      <c r="AK33" s="834"/>
      <c r="AL33" s="830"/>
      <c r="AM33" s="830"/>
      <c r="AN33" s="830"/>
      <c r="AO33" s="830"/>
      <c r="AP33" s="830"/>
      <c r="AQ33" s="830"/>
      <c r="AR33" s="830"/>
      <c r="AS33" s="830"/>
      <c r="AT33" s="830"/>
      <c r="AU33" s="830"/>
      <c r="AV33" s="830"/>
      <c r="AW33" s="830"/>
      <c r="AX33" s="830"/>
      <c r="AY33" s="830"/>
      <c r="AZ33" s="831"/>
      <c r="BA33" s="831"/>
      <c r="BB33" s="831"/>
      <c r="BC33" s="831"/>
      <c r="BD33" s="831"/>
      <c r="BE33" s="832"/>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2">
      <c r="A34" s="230">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2">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2">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2">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2">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2">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2">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2">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2">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2">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2">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2">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2">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2">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2">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2">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2">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2">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2">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2">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2">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2">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2">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2">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2">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2">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2">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5">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2">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393</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5">
      <c r="A63" s="228" t="s">
        <v>377</v>
      </c>
      <c r="B63" s="789" t="s">
        <v>394</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950</v>
      </c>
      <c r="AG63" s="844"/>
      <c r="AH63" s="844"/>
      <c r="AI63" s="844"/>
      <c r="AJ63" s="845"/>
      <c r="AK63" s="846"/>
      <c r="AL63" s="841"/>
      <c r="AM63" s="841"/>
      <c r="AN63" s="841"/>
      <c r="AO63" s="841"/>
      <c r="AP63" s="844">
        <v>1560</v>
      </c>
      <c r="AQ63" s="844"/>
      <c r="AR63" s="844"/>
      <c r="AS63" s="844"/>
      <c r="AT63" s="844"/>
      <c r="AU63" s="844">
        <v>1560</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5">
      <c r="A65" s="220" t="s">
        <v>395</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2">
      <c r="A66" s="727" t="s">
        <v>396</v>
      </c>
      <c r="B66" s="728"/>
      <c r="C66" s="728"/>
      <c r="D66" s="728"/>
      <c r="E66" s="728"/>
      <c r="F66" s="728"/>
      <c r="G66" s="728"/>
      <c r="H66" s="728"/>
      <c r="I66" s="728"/>
      <c r="J66" s="728"/>
      <c r="K66" s="728"/>
      <c r="L66" s="728"/>
      <c r="M66" s="728"/>
      <c r="N66" s="728"/>
      <c r="O66" s="728"/>
      <c r="P66" s="729"/>
      <c r="Q66" s="733" t="s">
        <v>381</v>
      </c>
      <c r="R66" s="734"/>
      <c r="S66" s="734"/>
      <c r="T66" s="734"/>
      <c r="U66" s="735"/>
      <c r="V66" s="733" t="s">
        <v>382</v>
      </c>
      <c r="W66" s="734"/>
      <c r="X66" s="734"/>
      <c r="Y66" s="734"/>
      <c r="Z66" s="735"/>
      <c r="AA66" s="733" t="s">
        <v>383</v>
      </c>
      <c r="AB66" s="734"/>
      <c r="AC66" s="734"/>
      <c r="AD66" s="734"/>
      <c r="AE66" s="735"/>
      <c r="AF66" s="854" t="s">
        <v>384</v>
      </c>
      <c r="AG66" s="815"/>
      <c r="AH66" s="815"/>
      <c r="AI66" s="815"/>
      <c r="AJ66" s="855"/>
      <c r="AK66" s="733" t="s">
        <v>385</v>
      </c>
      <c r="AL66" s="728"/>
      <c r="AM66" s="728"/>
      <c r="AN66" s="728"/>
      <c r="AO66" s="729"/>
      <c r="AP66" s="733" t="s">
        <v>386</v>
      </c>
      <c r="AQ66" s="734"/>
      <c r="AR66" s="734"/>
      <c r="AS66" s="734"/>
      <c r="AT66" s="735"/>
      <c r="AU66" s="733" t="s">
        <v>397</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5">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2">
      <c r="A68" s="224">
        <v>1</v>
      </c>
      <c r="B68" s="869" t="s">
        <v>543</v>
      </c>
      <c r="C68" s="870"/>
      <c r="D68" s="870"/>
      <c r="E68" s="870"/>
      <c r="F68" s="870"/>
      <c r="G68" s="870"/>
      <c r="H68" s="870"/>
      <c r="I68" s="870"/>
      <c r="J68" s="870"/>
      <c r="K68" s="870"/>
      <c r="L68" s="870"/>
      <c r="M68" s="870"/>
      <c r="N68" s="870"/>
      <c r="O68" s="870"/>
      <c r="P68" s="871"/>
      <c r="Q68" s="872">
        <v>9139</v>
      </c>
      <c r="R68" s="866">
        <v>7961</v>
      </c>
      <c r="S68" s="866">
        <v>7961</v>
      </c>
      <c r="T68" s="866">
        <v>7961</v>
      </c>
      <c r="U68" s="866">
        <v>7961</v>
      </c>
      <c r="V68" s="866">
        <v>8458</v>
      </c>
      <c r="W68" s="866">
        <v>7475</v>
      </c>
      <c r="X68" s="866">
        <v>7475</v>
      </c>
      <c r="Y68" s="866">
        <v>7475</v>
      </c>
      <c r="Z68" s="866">
        <v>7475</v>
      </c>
      <c r="AA68" s="866">
        <v>681</v>
      </c>
      <c r="AB68" s="866">
        <v>486</v>
      </c>
      <c r="AC68" s="866">
        <v>486</v>
      </c>
      <c r="AD68" s="866">
        <v>486</v>
      </c>
      <c r="AE68" s="866">
        <v>486</v>
      </c>
      <c r="AF68" s="866">
        <v>681</v>
      </c>
      <c r="AG68" s="866">
        <v>486</v>
      </c>
      <c r="AH68" s="866">
        <v>486</v>
      </c>
      <c r="AI68" s="866">
        <v>486</v>
      </c>
      <c r="AJ68" s="866">
        <v>486</v>
      </c>
      <c r="AK68" s="866">
        <v>92</v>
      </c>
      <c r="AL68" s="866"/>
      <c r="AM68" s="866"/>
      <c r="AN68" s="866"/>
      <c r="AO68" s="866"/>
      <c r="AP68" s="866">
        <v>2895</v>
      </c>
      <c r="AQ68" s="866">
        <v>4476</v>
      </c>
      <c r="AR68" s="866">
        <v>4476</v>
      </c>
      <c r="AS68" s="866">
        <v>4476</v>
      </c>
      <c r="AT68" s="866">
        <v>4476</v>
      </c>
      <c r="AU68" s="866">
        <v>124</v>
      </c>
      <c r="AV68" s="866">
        <v>192</v>
      </c>
      <c r="AW68" s="866">
        <v>192</v>
      </c>
      <c r="AX68" s="866">
        <v>192</v>
      </c>
      <c r="AY68" s="866">
        <v>192</v>
      </c>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2">
      <c r="A69" s="226">
        <v>2</v>
      </c>
      <c r="B69" s="873" t="s">
        <v>544</v>
      </c>
      <c r="C69" s="874"/>
      <c r="D69" s="874"/>
      <c r="E69" s="874"/>
      <c r="F69" s="874"/>
      <c r="G69" s="874"/>
      <c r="H69" s="874"/>
      <c r="I69" s="874"/>
      <c r="J69" s="874"/>
      <c r="K69" s="874"/>
      <c r="L69" s="874"/>
      <c r="M69" s="874"/>
      <c r="N69" s="874"/>
      <c r="O69" s="874"/>
      <c r="P69" s="875"/>
      <c r="Q69" s="876">
        <v>217938</v>
      </c>
      <c r="R69" s="830">
        <v>144168</v>
      </c>
      <c r="S69" s="830">
        <v>144168</v>
      </c>
      <c r="T69" s="830">
        <v>144168</v>
      </c>
      <c r="U69" s="830">
        <v>144168</v>
      </c>
      <c r="V69" s="830">
        <v>200432</v>
      </c>
      <c r="W69" s="830">
        <v>138019</v>
      </c>
      <c r="X69" s="830">
        <v>138019</v>
      </c>
      <c r="Y69" s="830">
        <v>138019</v>
      </c>
      <c r="Z69" s="830">
        <v>138019</v>
      </c>
      <c r="AA69" s="830">
        <v>17506</v>
      </c>
      <c r="AB69" s="830">
        <v>6149</v>
      </c>
      <c r="AC69" s="830">
        <v>6149</v>
      </c>
      <c r="AD69" s="830">
        <v>6149</v>
      </c>
      <c r="AE69" s="830">
        <v>6149</v>
      </c>
      <c r="AF69" s="830">
        <v>40895</v>
      </c>
      <c r="AG69" s="830">
        <v>32354</v>
      </c>
      <c r="AH69" s="830">
        <v>32354</v>
      </c>
      <c r="AI69" s="830">
        <v>32354</v>
      </c>
      <c r="AJ69" s="830">
        <v>32354</v>
      </c>
      <c r="AK69" s="830" t="s">
        <v>484</v>
      </c>
      <c r="AL69" s="830"/>
      <c r="AM69" s="830"/>
      <c r="AN69" s="830"/>
      <c r="AO69" s="830"/>
      <c r="AP69" s="830" t="s">
        <v>484</v>
      </c>
      <c r="AQ69" s="830"/>
      <c r="AR69" s="830"/>
      <c r="AS69" s="830"/>
      <c r="AT69" s="830"/>
      <c r="AU69" s="830" t="s">
        <v>484</v>
      </c>
      <c r="AV69" s="830"/>
      <c r="AW69" s="830"/>
      <c r="AX69" s="830"/>
      <c r="AY69" s="830"/>
      <c r="AZ69" s="832" t="s">
        <v>546</v>
      </c>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2">
      <c r="A70" s="226">
        <v>3</v>
      </c>
      <c r="B70" s="873" t="s">
        <v>547</v>
      </c>
      <c r="C70" s="874"/>
      <c r="D70" s="874"/>
      <c r="E70" s="874"/>
      <c r="F70" s="874"/>
      <c r="G70" s="874"/>
      <c r="H70" s="874"/>
      <c r="I70" s="874"/>
      <c r="J70" s="874"/>
      <c r="K70" s="874"/>
      <c r="L70" s="874"/>
      <c r="M70" s="874"/>
      <c r="N70" s="874"/>
      <c r="O70" s="874"/>
      <c r="P70" s="875"/>
      <c r="Q70" s="876">
        <v>101278</v>
      </c>
      <c r="R70" s="830">
        <v>76940</v>
      </c>
      <c r="S70" s="830">
        <v>76940</v>
      </c>
      <c r="T70" s="830">
        <v>76940</v>
      </c>
      <c r="U70" s="830">
        <v>76940</v>
      </c>
      <c r="V70" s="830">
        <v>98372</v>
      </c>
      <c r="W70" s="830">
        <v>73165</v>
      </c>
      <c r="X70" s="830">
        <v>73165</v>
      </c>
      <c r="Y70" s="830">
        <v>73165</v>
      </c>
      <c r="Z70" s="830">
        <v>73165</v>
      </c>
      <c r="AA70" s="830">
        <v>2906</v>
      </c>
      <c r="AB70" s="830">
        <v>3775</v>
      </c>
      <c r="AC70" s="830">
        <v>3775</v>
      </c>
      <c r="AD70" s="830">
        <v>3775</v>
      </c>
      <c r="AE70" s="830">
        <v>3775</v>
      </c>
      <c r="AF70" s="830">
        <v>2874</v>
      </c>
      <c r="AG70" s="830">
        <v>3775</v>
      </c>
      <c r="AH70" s="830">
        <v>3775</v>
      </c>
      <c r="AI70" s="830">
        <v>3775</v>
      </c>
      <c r="AJ70" s="830">
        <v>3775</v>
      </c>
      <c r="AK70" s="830">
        <v>3777</v>
      </c>
      <c r="AL70" s="830">
        <v>7300</v>
      </c>
      <c r="AM70" s="830">
        <v>7300</v>
      </c>
      <c r="AN70" s="830">
        <v>7300</v>
      </c>
      <c r="AO70" s="830">
        <v>7300</v>
      </c>
      <c r="AP70" s="830">
        <v>85217</v>
      </c>
      <c r="AQ70" s="830">
        <v>42318</v>
      </c>
      <c r="AR70" s="830">
        <v>42318</v>
      </c>
      <c r="AS70" s="830">
        <v>42318</v>
      </c>
      <c r="AT70" s="830">
        <v>42318</v>
      </c>
      <c r="AU70" s="830">
        <v>1534</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2">
      <c r="A71" s="226">
        <v>4</v>
      </c>
      <c r="B71" s="873" t="s">
        <v>548</v>
      </c>
      <c r="C71" s="874"/>
      <c r="D71" s="874"/>
      <c r="E71" s="874"/>
      <c r="F71" s="874"/>
      <c r="G71" s="874"/>
      <c r="H71" s="874"/>
      <c r="I71" s="874"/>
      <c r="J71" s="874"/>
      <c r="K71" s="874"/>
      <c r="L71" s="874"/>
      <c r="M71" s="874"/>
      <c r="N71" s="874"/>
      <c r="O71" s="874"/>
      <c r="P71" s="875"/>
      <c r="Q71" s="876">
        <v>11048</v>
      </c>
      <c r="R71" s="830">
        <v>6933</v>
      </c>
      <c r="S71" s="830">
        <v>6933</v>
      </c>
      <c r="T71" s="830">
        <v>6933</v>
      </c>
      <c r="U71" s="830">
        <v>6933</v>
      </c>
      <c r="V71" s="830">
        <v>10962</v>
      </c>
      <c r="W71" s="830">
        <v>6850</v>
      </c>
      <c r="X71" s="830">
        <v>6850</v>
      </c>
      <c r="Y71" s="830">
        <v>6850</v>
      </c>
      <c r="Z71" s="830">
        <v>6850</v>
      </c>
      <c r="AA71" s="830">
        <v>86</v>
      </c>
      <c r="AB71" s="830">
        <v>82</v>
      </c>
      <c r="AC71" s="830">
        <v>82</v>
      </c>
      <c r="AD71" s="830">
        <v>82</v>
      </c>
      <c r="AE71" s="830">
        <v>82</v>
      </c>
      <c r="AF71" s="830">
        <v>86</v>
      </c>
      <c r="AG71" s="830">
        <v>82</v>
      </c>
      <c r="AH71" s="830">
        <v>82</v>
      </c>
      <c r="AI71" s="830">
        <v>82</v>
      </c>
      <c r="AJ71" s="830">
        <v>82</v>
      </c>
      <c r="AK71" s="830">
        <v>4624</v>
      </c>
      <c r="AL71" s="830">
        <v>2485</v>
      </c>
      <c r="AM71" s="830">
        <v>2485</v>
      </c>
      <c r="AN71" s="830">
        <v>2485</v>
      </c>
      <c r="AO71" s="830">
        <v>2485</v>
      </c>
      <c r="AP71" s="830" t="s">
        <v>484</v>
      </c>
      <c r="AQ71" s="830"/>
      <c r="AR71" s="830"/>
      <c r="AS71" s="830"/>
      <c r="AT71" s="830"/>
      <c r="AU71" s="830" t="s">
        <v>545</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2">
      <c r="A72" s="226">
        <v>5</v>
      </c>
      <c r="B72" s="873" t="s">
        <v>549</v>
      </c>
      <c r="C72" s="874"/>
      <c r="D72" s="874"/>
      <c r="E72" s="874"/>
      <c r="F72" s="874"/>
      <c r="G72" s="874"/>
      <c r="H72" s="874"/>
      <c r="I72" s="874"/>
      <c r="J72" s="874"/>
      <c r="K72" s="874"/>
      <c r="L72" s="874"/>
      <c r="M72" s="874"/>
      <c r="N72" s="874"/>
      <c r="O72" s="874"/>
      <c r="P72" s="875"/>
      <c r="Q72" s="876">
        <v>1656633</v>
      </c>
      <c r="R72" s="830">
        <v>1385861</v>
      </c>
      <c r="S72" s="830">
        <v>1385861</v>
      </c>
      <c r="T72" s="830">
        <v>1385861</v>
      </c>
      <c r="U72" s="830">
        <v>1385861</v>
      </c>
      <c r="V72" s="830">
        <v>1631442</v>
      </c>
      <c r="W72" s="830">
        <v>1346246</v>
      </c>
      <c r="X72" s="830">
        <v>1346246</v>
      </c>
      <c r="Y72" s="830">
        <v>1346246</v>
      </c>
      <c r="Z72" s="830">
        <v>1346246</v>
      </c>
      <c r="AA72" s="830">
        <v>25191</v>
      </c>
      <c r="AB72" s="830">
        <v>39615</v>
      </c>
      <c r="AC72" s="830">
        <v>39615</v>
      </c>
      <c r="AD72" s="830">
        <v>39615</v>
      </c>
      <c r="AE72" s="830">
        <v>39615</v>
      </c>
      <c r="AF72" s="830">
        <v>25191</v>
      </c>
      <c r="AG72" s="830">
        <v>39615</v>
      </c>
      <c r="AH72" s="830">
        <v>39615</v>
      </c>
      <c r="AI72" s="830">
        <v>39615</v>
      </c>
      <c r="AJ72" s="830">
        <v>39615</v>
      </c>
      <c r="AK72" s="830">
        <v>23240</v>
      </c>
      <c r="AL72" s="830"/>
      <c r="AM72" s="830"/>
      <c r="AN72" s="830"/>
      <c r="AO72" s="830"/>
      <c r="AP72" s="830" t="s">
        <v>484</v>
      </c>
      <c r="AQ72" s="830"/>
      <c r="AR72" s="830"/>
      <c r="AS72" s="830"/>
      <c r="AT72" s="830"/>
      <c r="AU72" s="830" t="s">
        <v>545</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2">
      <c r="A73" s="226">
        <v>6</v>
      </c>
      <c r="B73" s="873"/>
      <c r="C73" s="874"/>
      <c r="D73" s="874"/>
      <c r="E73" s="874"/>
      <c r="F73" s="874"/>
      <c r="G73" s="874"/>
      <c r="H73" s="874"/>
      <c r="I73" s="874"/>
      <c r="J73" s="874"/>
      <c r="K73" s="874"/>
      <c r="L73" s="874"/>
      <c r="M73" s="874"/>
      <c r="N73" s="874"/>
      <c r="O73" s="874"/>
      <c r="P73" s="875"/>
      <c r="Q73" s="876"/>
      <c r="R73" s="830"/>
      <c r="S73" s="830"/>
      <c r="T73" s="830"/>
      <c r="U73" s="830"/>
      <c r="V73" s="830"/>
      <c r="W73" s="830"/>
      <c r="X73" s="830"/>
      <c r="Y73" s="830"/>
      <c r="Z73" s="830"/>
      <c r="AA73" s="830"/>
      <c r="AB73" s="830"/>
      <c r="AC73" s="830"/>
      <c r="AD73" s="830"/>
      <c r="AE73" s="830"/>
      <c r="AF73" s="830"/>
      <c r="AG73" s="830"/>
      <c r="AH73" s="830"/>
      <c r="AI73" s="830"/>
      <c r="AJ73" s="830"/>
      <c r="AK73" s="830"/>
      <c r="AL73" s="830"/>
      <c r="AM73" s="830"/>
      <c r="AN73" s="830"/>
      <c r="AO73" s="830"/>
      <c r="AP73" s="830"/>
      <c r="AQ73" s="830"/>
      <c r="AR73" s="830"/>
      <c r="AS73" s="830"/>
      <c r="AT73" s="830"/>
      <c r="AU73" s="830"/>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2">
      <c r="A74" s="226">
        <v>7</v>
      </c>
      <c r="B74" s="873"/>
      <c r="C74" s="874"/>
      <c r="D74" s="874"/>
      <c r="E74" s="874"/>
      <c r="F74" s="874"/>
      <c r="G74" s="874"/>
      <c r="H74" s="874"/>
      <c r="I74" s="874"/>
      <c r="J74" s="874"/>
      <c r="K74" s="874"/>
      <c r="L74" s="874"/>
      <c r="M74" s="874"/>
      <c r="N74" s="874"/>
      <c r="O74" s="874"/>
      <c r="P74" s="875"/>
      <c r="Q74" s="876"/>
      <c r="R74" s="830"/>
      <c r="S74" s="830"/>
      <c r="T74" s="830"/>
      <c r="U74" s="830"/>
      <c r="V74" s="830"/>
      <c r="W74" s="830"/>
      <c r="X74" s="830"/>
      <c r="Y74" s="830"/>
      <c r="Z74" s="830"/>
      <c r="AA74" s="830"/>
      <c r="AB74" s="830"/>
      <c r="AC74" s="830"/>
      <c r="AD74" s="830"/>
      <c r="AE74" s="830"/>
      <c r="AF74" s="830"/>
      <c r="AG74" s="830"/>
      <c r="AH74" s="830"/>
      <c r="AI74" s="830"/>
      <c r="AJ74" s="830"/>
      <c r="AK74" s="830"/>
      <c r="AL74" s="830"/>
      <c r="AM74" s="830"/>
      <c r="AN74" s="830"/>
      <c r="AO74" s="830"/>
      <c r="AP74" s="830"/>
      <c r="AQ74" s="830"/>
      <c r="AR74" s="830"/>
      <c r="AS74" s="830"/>
      <c r="AT74" s="830"/>
      <c r="AU74" s="830"/>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2">
      <c r="A75" s="226">
        <v>8</v>
      </c>
      <c r="B75" s="873"/>
      <c r="C75" s="874"/>
      <c r="D75" s="874"/>
      <c r="E75" s="874"/>
      <c r="F75" s="874"/>
      <c r="G75" s="874"/>
      <c r="H75" s="874"/>
      <c r="I75" s="874"/>
      <c r="J75" s="874"/>
      <c r="K75" s="874"/>
      <c r="L75" s="874"/>
      <c r="M75" s="874"/>
      <c r="N75" s="874"/>
      <c r="O75" s="874"/>
      <c r="P75" s="875"/>
      <c r="Q75" s="877"/>
      <c r="R75" s="878"/>
      <c r="S75" s="878"/>
      <c r="T75" s="878"/>
      <c r="U75" s="834"/>
      <c r="V75" s="879"/>
      <c r="W75" s="878"/>
      <c r="X75" s="878"/>
      <c r="Y75" s="878"/>
      <c r="Z75" s="834"/>
      <c r="AA75" s="879"/>
      <c r="AB75" s="878"/>
      <c r="AC75" s="878"/>
      <c r="AD75" s="878"/>
      <c r="AE75" s="834"/>
      <c r="AF75" s="879"/>
      <c r="AG75" s="878"/>
      <c r="AH75" s="878"/>
      <c r="AI75" s="878"/>
      <c r="AJ75" s="834"/>
      <c r="AK75" s="879"/>
      <c r="AL75" s="878"/>
      <c r="AM75" s="878"/>
      <c r="AN75" s="878"/>
      <c r="AO75" s="834"/>
      <c r="AP75" s="879"/>
      <c r="AQ75" s="878"/>
      <c r="AR75" s="878"/>
      <c r="AS75" s="878"/>
      <c r="AT75" s="834"/>
      <c r="AU75" s="879"/>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2">
      <c r="A76" s="226">
        <v>9</v>
      </c>
      <c r="B76" s="873"/>
      <c r="C76" s="874"/>
      <c r="D76" s="874"/>
      <c r="E76" s="874"/>
      <c r="F76" s="874"/>
      <c r="G76" s="874"/>
      <c r="H76" s="874"/>
      <c r="I76" s="874"/>
      <c r="J76" s="874"/>
      <c r="K76" s="874"/>
      <c r="L76" s="874"/>
      <c r="M76" s="874"/>
      <c r="N76" s="874"/>
      <c r="O76" s="874"/>
      <c r="P76" s="875"/>
      <c r="Q76" s="877"/>
      <c r="R76" s="878"/>
      <c r="S76" s="878"/>
      <c r="T76" s="878"/>
      <c r="U76" s="834"/>
      <c r="V76" s="879"/>
      <c r="W76" s="878"/>
      <c r="X76" s="878"/>
      <c r="Y76" s="878"/>
      <c r="Z76" s="834"/>
      <c r="AA76" s="879"/>
      <c r="AB76" s="878"/>
      <c r="AC76" s="878"/>
      <c r="AD76" s="878"/>
      <c r="AE76" s="834"/>
      <c r="AF76" s="879"/>
      <c r="AG76" s="878"/>
      <c r="AH76" s="878"/>
      <c r="AI76" s="878"/>
      <c r="AJ76" s="834"/>
      <c r="AK76" s="879"/>
      <c r="AL76" s="878"/>
      <c r="AM76" s="878"/>
      <c r="AN76" s="878"/>
      <c r="AO76" s="834"/>
      <c r="AP76" s="879"/>
      <c r="AQ76" s="878"/>
      <c r="AR76" s="878"/>
      <c r="AS76" s="878"/>
      <c r="AT76" s="834"/>
      <c r="AU76" s="879"/>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2">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2">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2">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2">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2">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2">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2">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2">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2">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2">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2">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5">
      <c r="A88" s="228" t="s">
        <v>377</v>
      </c>
      <c r="B88" s="789" t="s">
        <v>398</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v>69728</v>
      </c>
      <c r="AG88" s="844"/>
      <c r="AH88" s="844"/>
      <c r="AI88" s="844"/>
      <c r="AJ88" s="844"/>
      <c r="AK88" s="841"/>
      <c r="AL88" s="841"/>
      <c r="AM88" s="841"/>
      <c r="AN88" s="841"/>
      <c r="AO88" s="841"/>
      <c r="AP88" s="844">
        <v>88111</v>
      </c>
      <c r="AQ88" s="844"/>
      <c r="AR88" s="844"/>
      <c r="AS88" s="844"/>
      <c r="AT88" s="844"/>
      <c r="AU88" s="844">
        <v>1658</v>
      </c>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789" t="s">
        <v>399</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v>1011</v>
      </c>
      <c r="CS102" s="852"/>
      <c r="CT102" s="852"/>
      <c r="CU102" s="852"/>
      <c r="CV102" s="891"/>
      <c r="CW102" s="890">
        <v>567</v>
      </c>
      <c r="CX102" s="852"/>
      <c r="CY102" s="852"/>
      <c r="CZ102" s="852"/>
      <c r="DA102" s="891"/>
      <c r="DB102" s="890" t="s">
        <v>558</v>
      </c>
      <c r="DC102" s="852"/>
      <c r="DD102" s="852"/>
      <c r="DE102" s="852"/>
      <c r="DF102" s="891"/>
      <c r="DG102" s="890" t="s">
        <v>558</v>
      </c>
      <c r="DH102" s="852"/>
      <c r="DI102" s="852"/>
      <c r="DJ102" s="852"/>
      <c r="DK102" s="891"/>
      <c r="DL102" s="890" t="s">
        <v>558</v>
      </c>
      <c r="DM102" s="852"/>
      <c r="DN102" s="852"/>
      <c r="DO102" s="852"/>
      <c r="DP102" s="891"/>
      <c r="DQ102" s="890" t="s">
        <v>558</v>
      </c>
      <c r="DR102" s="852"/>
      <c r="DS102" s="852"/>
      <c r="DT102" s="852"/>
      <c r="DU102" s="891"/>
      <c r="DV102" s="789"/>
      <c r="DW102" s="790"/>
      <c r="DX102" s="790"/>
      <c r="DY102" s="790"/>
      <c r="DZ102" s="914"/>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400</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401</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402</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403</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17" t="s">
        <v>404</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405</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2">
      <c r="A109" s="912" t="s">
        <v>406</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407</v>
      </c>
      <c r="AB109" s="893"/>
      <c r="AC109" s="893"/>
      <c r="AD109" s="893"/>
      <c r="AE109" s="894"/>
      <c r="AF109" s="892" t="s">
        <v>408</v>
      </c>
      <c r="AG109" s="893"/>
      <c r="AH109" s="893"/>
      <c r="AI109" s="893"/>
      <c r="AJ109" s="894"/>
      <c r="AK109" s="892" t="s">
        <v>294</v>
      </c>
      <c r="AL109" s="893"/>
      <c r="AM109" s="893"/>
      <c r="AN109" s="893"/>
      <c r="AO109" s="894"/>
      <c r="AP109" s="892" t="s">
        <v>409</v>
      </c>
      <c r="AQ109" s="893"/>
      <c r="AR109" s="893"/>
      <c r="AS109" s="893"/>
      <c r="AT109" s="895"/>
      <c r="AU109" s="912" t="s">
        <v>406</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407</v>
      </c>
      <c r="BR109" s="893"/>
      <c r="BS109" s="893"/>
      <c r="BT109" s="893"/>
      <c r="BU109" s="894"/>
      <c r="BV109" s="892" t="s">
        <v>408</v>
      </c>
      <c r="BW109" s="893"/>
      <c r="BX109" s="893"/>
      <c r="BY109" s="893"/>
      <c r="BZ109" s="894"/>
      <c r="CA109" s="892" t="s">
        <v>294</v>
      </c>
      <c r="CB109" s="893"/>
      <c r="CC109" s="893"/>
      <c r="CD109" s="893"/>
      <c r="CE109" s="894"/>
      <c r="CF109" s="913" t="s">
        <v>409</v>
      </c>
      <c r="CG109" s="913"/>
      <c r="CH109" s="913"/>
      <c r="CI109" s="913"/>
      <c r="CJ109" s="913"/>
      <c r="CK109" s="892" t="s">
        <v>410</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407</v>
      </c>
      <c r="DH109" s="893"/>
      <c r="DI109" s="893"/>
      <c r="DJ109" s="893"/>
      <c r="DK109" s="894"/>
      <c r="DL109" s="892" t="s">
        <v>408</v>
      </c>
      <c r="DM109" s="893"/>
      <c r="DN109" s="893"/>
      <c r="DO109" s="893"/>
      <c r="DP109" s="894"/>
      <c r="DQ109" s="892" t="s">
        <v>294</v>
      </c>
      <c r="DR109" s="893"/>
      <c r="DS109" s="893"/>
      <c r="DT109" s="893"/>
      <c r="DU109" s="894"/>
      <c r="DV109" s="892" t="s">
        <v>409</v>
      </c>
      <c r="DW109" s="893"/>
      <c r="DX109" s="893"/>
      <c r="DY109" s="893"/>
      <c r="DZ109" s="895"/>
    </row>
    <row r="110" spans="1:131" s="218" customFormat="1" ht="26.25" customHeight="1" x14ac:dyDescent="0.2">
      <c r="A110" s="896" t="s">
        <v>411</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866513</v>
      </c>
      <c r="AB110" s="900"/>
      <c r="AC110" s="900"/>
      <c r="AD110" s="900"/>
      <c r="AE110" s="901"/>
      <c r="AF110" s="902">
        <v>929847</v>
      </c>
      <c r="AG110" s="900"/>
      <c r="AH110" s="900"/>
      <c r="AI110" s="900"/>
      <c r="AJ110" s="901"/>
      <c r="AK110" s="902">
        <v>1031708</v>
      </c>
      <c r="AL110" s="900"/>
      <c r="AM110" s="900"/>
      <c r="AN110" s="900"/>
      <c r="AO110" s="901"/>
      <c r="AP110" s="903">
        <v>1.6</v>
      </c>
      <c r="AQ110" s="904"/>
      <c r="AR110" s="904"/>
      <c r="AS110" s="904"/>
      <c r="AT110" s="905"/>
      <c r="AU110" s="906" t="s">
        <v>69</v>
      </c>
      <c r="AV110" s="907"/>
      <c r="AW110" s="907"/>
      <c r="AX110" s="907"/>
      <c r="AY110" s="907"/>
      <c r="AZ110" s="929" t="s">
        <v>412</v>
      </c>
      <c r="BA110" s="897"/>
      <c r="BB110" s="897"/>
      <c r="BC110" s="897"/>
      <c r="BD110" s="897"/>
      <c r="BE110" s="897"/>
      <c r="BF110" s="897"/>
      <c r="BG110" s="897"/>
      <c r="BH110" s="897"/>
      <c r="BI110" s="897"/>
      <c r="BJ110" s="897"/>
      <c r="BK110" s="897"/>
      <c r="BL110" s="897"/>
      <c r="BM110" s="897"/>
      <c r="BN110" s="897"/>
      <c r="BO110" s="897"/>
      <c r="BP110" s="898"/>
      <c r="BQ110" s="930">
        <v>15834058</v>
      </c>
      <c r="BR110" s="931"/>
      <c r="BS110" s="931"/>
      <c r="BT110" s="931"/>
      <c r="BU110" s="931"/>
      <c r="BV110" s="931">
        <v>15957522</v>
      </c>
      <c r="BW110" s="931"/>
      <c r="BX110" s="931"/>
      <c r="BY110" s="931"/>
      <c r="BZ110" s="931"/>
      <c r="CA110" s="931">
        <v>18434781</v>
      </c>
      <c r="CB110" s="931"/>
      <c r="CC110" s="931"/>
      <c r="CD110" s="931"/>
      <c r="CE110" s="931"/>
      <c r="CF110" s="944">
        <v>28.8</v>
      </c>
      <c r="CG110" s="945"/>
      <c r="CH110" s="945"/>
      <c r="CI110" s="945"/>
      <c r="CJ110" s="945"/>
      <c r="CK110" s="946" t="s">
        <v>413</v>
      </c>
      <c r="CL110" s="947"/>
      <c r="CM110" s="929" t="s">
        <v>414</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18" customFormat="1" ht="26.25" customHeight="1" x14ac:dyDescent="0.2">
      <c r="A111" s="934" t="s">
        <v>415</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416</v>
      </c>
      <c r="BA111" s="923"/>
      <c r="BB111" s="923"/>
      <c r="BC111" s="923"/>
      <c r="BD111" s="923"/>
      <c r="BE111" s="923"/>
      <c r="BF111" s="923"/>
      <c r="BG111" s="923"/>
      <c r="BH111" s="923"/>
      <c r="BI111" s="923"/>
      <c r="BJ111" s="923"/>
      <c r="BK111" s="923"/>
      <c r="BL111" s="923"/>
      <c r="BM111" s="923"/>
      <c r="BN111" s="923"/>
      <c r="BO111" s="923"/>
      <c r="BP111" s="924"/>
      <c r="BQ111" s="925">
        <v>149093</v>
      </c>
      <c r="BR111" s="926"/>
      <c r="BS111" s="926"/>
      <c r="BT111" s="926"/>
      <c r="BU111" s="926"/>
      <c r="BV111" s="926">
        <v>24000</v>
      </c>
      <c r="BW111" s="926"/>
      <c r="BX111" s="926"/>
      <c r="BY111" s="926"/>
      <c r="BZ111" s="926"/>
      <c r="CA111" s="926" t="s">
        <v>122</v>
      </c>
      <c r="CB111" s="926"/>
      <c r="CC111" s="926"/>
      <c r="CD111" s="926"/>
      <c r="CE111" s="926"/>
      <c r="CF111" s="920" t="s">
        <v>122</v>
      </c>
      <c r="CG111" s="921"/>
      <c r="CH111" s="921"/>
      <c r="CI111" s="921"/>
      <c r="CJ111" s="921"/>
      <c r="CK111" s="948"/>
      <c r="CL111" s="949"/>
      <c r="CM111" s="922" t="s">
        <v>417</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18" customFormat="1" ht="26.25" customHeight="1" x14ac:dyDescent="0.2">
      <c r="A112" s="952" t="s">
        <v>418</v>
      </c>
      <c r="B112" s="953"/>
      <c r="C112" s="923" t="s">
        <v>419</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v>230913</v>
      </c>
      <c r="AB112" s="959"/>
      <c r="AC112" s="959"/>
      <c r="AD112" s="959"/>
      <c r="AE112" s="960"/>
      <c r="AF112" s="961">
        <v>215313</v>
      </c>
      <c r="AG112" s="959"/>
      <c r="AH112" s="959"/>
      <c r="AI112" s="959"/>
      <c r="AJ112" s="960"/>
      <c r="AK112" s="961">
        <v>178180</v>
      </c>
      <c r="AL112" s="959"/>
      <c r="AM112" s="959"/>
      <c r="AN112" s="959"/>
      <c r="AO112" s="960"/>
      <c r="AP112" s="962">
        <v>0.3</v>
      </c>
      <c r="AQ112" s="963"/>
      <c r="AR112" s="963"/>
      <c r="AS112" s="963"/>
      <c r="AT112" s="964"/>
      <c r="AU112" s="908"/>
      <c r="AV112" s="909"/>
      <c r="AW112" s="909"/>
      <c r="AX112" s="909"/>
      <c r="AY112" s="909"/>
      <c r="AZ112" s="922" t="s">
        <v>420</v>
      </c>
      <c r="BA112" s="923"/>
      <c r="BB112" s="923"/>
      <c r="BC112" s="923"/>
      <c r="BD112" s="923"/>
      <c r="BE112" s="923"/>
      <c r="BF112" s="923"/>
      <c r="BG112" s="923"/>
      <c r="BH112" s="923"/>
      <c r="BI112" s="923"/>
      <c r="BJ112" s="923"/>
      <c r="BK112" s="923"/>
      <c r="BL112" s="923"/>
      <c r="BM112" s="923"/>
      <c r="BN112" s="923"/>
      <c r="BO112" s="923"/>
      <c r="BP112" s="924"/>
      <c r="BQ112" s="925">
        <v>1506532</v>
      </c>
      <c r="BR112" s="926"/>
      <c r="BS112" s="926"/>
      <c r="BT112" s="926"/>
      <c r="BU112" s="926"/>
      <c r="BV112" s="926">
        <v>1416767</v>
      </c>
      <c r="BW112" s="926"/>
      <c r="BX112" s="926"/>
      <c r="BY112" s="926"/>
      <c r="BZ112" s="926"/>
      <c r="CA112" s="926">
        <v>1560214</v>
      </c>
      <c r="CB112" s="926"/>
      <c r="CC112" s="926"/>
      <c r="CD112" s="926"/>
      <c r="CE112" s="926"/>
      <c r="CF112" s="920">
        <v>2.4</v>
      </c>
      <c r="CG112" s="921"/>
      <c r="CH112" s="921"/>
      <c r="CI112" s="921"/>
      <c r="CJ112" s="921"/>
      <c r="CK112" s="948"/>
      <c r="CL112" s="949"/>
      <c r="CM112" s="922" t="s">
        <v>421</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2">
      <c r="A113" s="954"/>
      <c r="B113" s="955"/>
      <c r="C113" s="923" t="s">
        <v>422</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119092</v>
      </c>
      <c r="AB113" s="938"/>
      <c r="AC113" s="938"/>
      <c r="AD113" s="938"/>
      <c r="AE113" s="939"/>
      <c r="AF113" s="940">
        <v>119092</v>
      </c>
      <c r="AG113" s="938"/>
      <c r="AH113" s="938"/>
      <c r="AI113" s="938"/>
      <c r="AJ113" s="939"/>
      <c r="AK113" s="940">
        <v>119093</v>
      </c>
      <c r="AL113" s="938"/>
      <c r="AM113" s="938"/>
      <c r="AN113" s="938"/>
      <c r="AO113" s="939"/>
      <c r="AP113" s="941">
        <v>0.2</v>
      </c>
      <c r="AQ113" s="942"/>
      <c r="AR113" s="942"/>
      <c r="AS113" s="942"/>
      <c r="AT113" s="943"/>
      <c r="AU113" s="908"/>
      <c r="AV113" s="909"/>
      <c r="AW113" s="909"/>
      <c r="AX113" s="909"/>
      <c r="AY113" s="909"/>
      <c r="AZ113" s="922" t="s">
        <v>423</v>
      </c>
      <c r="BA113" s="923"/>
      <c r="BB113" s="923"/>
      <c r="BC113" s="923"/>
      <c r="BD113" s="923"/>
      <c r="BE113" s="923"/>
      <c r="BF113" s="923"/>
      <c r="BG113" s="923"/>
      <c r="BH113" s="923"/>
      <c r="BI113" s="923"/>
      <c r="BJ113" s="923"/>
      <c r="BK113" s="923"/>
      <c r="BL113" s="923"/>
      <c r="BM113" s="923"/>
      <c r="BN113" s="923"/>
      <c r="BO113" s="923"/>
      <c r="BP113" s="924"/>
      <c r="BQ113" s="925">
        <v>1389578</v>
      </c>
      <c r="BR113" s="926"/>
      <c r="BS113" s="926"/>
      <c r="BT113" s="926"/>
      <c r="BU113" s="926"/>
      <c r="BV113" s="926">
        <v>1394135</v>
      </c>
      <c r="BW113" s="926"/>
      <c r="BX113" s="926"/>
      <c r="BY113" s="926"/>
      <c r="BZ113" s="926"/>
      <c r="CA113" s="926">
        <v>1658367</v>
      </c>
      <c r="CB113" s="926"/>
      <c r="CC113" s="926"/>
      <c r="CD113" s="926"/>
      <c r="CE113" s="926"/>
      <c r="CF113" s="920">
        <v>2.6</v>
      </c>
      <c r="CG113" s="921"/>
      <c r="CH113" s="921"/>
      <c r="CI113" s="921"/>
      <c r="CJ113" s="921"/>
      <c r="CK113" s="948"/>
      <c r="CL113" s="949"/>
      <c r="CM113" s="922" t="s">
        <v>424</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2">
      <c r="A114" s="954"/>
      <c r="B114" s="955"/>
      <c r="C114" s="923" t="s">
        <v>425</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72617</v>
      </c>
      <c r="AB114" s="959"/>
      <c r="AC114" s="959"/>
      <c r="AD114" s="959"/>
      <c r="AE114" s="960"/>
      <c r="AF114" s="961">
        <v>89167</v>
      </c>
      <c r="AG114" s="959"/>
      <c r="AH114" s="959"/>
      <c r="AI114" s="959"/>
      <c r="AJ114" s="960"/>
      <c r="AK114" s="961">
        <v>144940</v>
      </c>
      <c r="AL114" s="959"/>
      <c r="AM114" s="959"/>
      <c r="AN114" s="959"/>
      <c r="AO114" s="960"/>
      <c r="AP114" s="962">
        <v>0.2</v>
      </c>
      <c r="AQ114" s="963"/>
      <c r="AR114" s="963"/>
      <c r="AS114" s="963"/>
      <c r="AT114" s="964"/>
      <c r="AU114" s="908"/>
      <c r="AV114" s="909"/>
      <c r="AW114" s="909"/>
      <c r="AX114" s="909"/>
      <c r="AY114" s="909"/>
      <c r="AZ114" s="922" t="s">
        <v>426</v>
      </c>
      <c r="BA114" s="923"/>
      <c r="BB114" s="923"/>
      <c r="BC114" s="923"/>
      <c r="BD114" s="923"/>
      <c r="BE114" s="923"/>
      <c r="BF114" s="923"/>
      <c r="BG114" s="923"/>
      <c r="BH114" s="923"/>
      <c r="BI114" s="923"/>
      <c r="BJ114" s="923"/>
      <c r="BK114" s="923"/>
      <c r="BL114" s="923"/>
      <c r="BM114" s="923"/>
      <c r="BN114" s="923"/>
      <c r="BO114" s="923"/>
      <c r="BP114" s="924"/>
      <c r="BQ114" s="925">
        <v>10392680</v>
      </c>
      <c r="BR114" s="926"/>
      <c r="BS114" s="926"/>
      <c r="BT114" s="926"/>
      <c r="BU114" s="926"/>
      <c r="BV114" s="926">
        <v>10353760</v>
      </c>
      <c r="BW114" s="926"/>
      <c r="BX114" s="926"/>
      <c r="BY114" s="926"/>
      <c r="BZ114" s="926"/>
      <c r="CA114" s="926">
        <v>11399791</v>
      </c>
      <c r="CB114" s="926"/>
      <c r="CC114" s="926"/>
      <c r="CD114" s="926"/>
      <c r="CE114" s="926"/>
      <c r="CF114" s="920">
        <v>17.8</v>
      </c>
      <c r="CG114" s="921"/>
      <c r="CH114" s="921"/>
      <c r="CI114" s="921"/>
      <c r="CJ114" s="921"/>
      <c r="CK114" s="948"/>
      <c r="CL114" s="949"/>
      <c r="CM114" s="922" t="s">
        <v>427</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2">
      <c r="A115" s="954"/>
      <c r="B115" s="955"/>
      <c r="C115" s="923" t="s">
        <v>428</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v>12019</v>
      </c>
      <c r="AB115" s="938"/>
      <c r="AC115" s="938"/>
      <c r="AD115" s="938"/>
      <c r="AE115" s="939"/>
      <c r="AF115" s="940">
        <v>12019</v>
      </c>
      <c r="AG115" s="938"/>
      <c r="AH115" s="938"/>
      <c r="AI115" s="938"/>
      <c r="AJ115" s="939"/>
      <c r="AK115" s="940">
        <v>12010</v>
      </c>
      <c r="AL115" s="938"/>
      <c r="AM115" s="938"/>
      <c r="AN115" s="938"/>
      <c r="AO115" s="939"/>
      <c r="AP115" s="941">
        <v>0</v>
      </c>
      <c r="AQ115" s="942"/>
      <c r="AR115" s="942"/>
      <c r="AS115" s="942"/>
      <c r="AT115" s="943"/>
      <c r="AU115" s="908"/>
      <c r="AV115" s="909"/>
      <c r="AW115" s="909"/>
      <c r="AX115" s="909"/>
      <c r="AY115" s="909"/>
      <c r="AZ115" s="922" t="s">
        <v>429</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430</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v>113093</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18" customFormat="1" ht="26.25" customHeight="1" x14ac:dyDescent="0.2">
      <c r="A116" s="956"/>
      <c r="B116" s="957"/>
      <c r="C116" s="965" t="s">
        <v>431</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122</v>
      </c>
      <c r="AB116" s="959"/>
      <c r="AC116" s="959"/>
      <c r="AD116" s="959"/>
      <c r="AE116" s="960"/>
      <c r="AF116" s="961" t="s">
        <v>122</v>
      </c>
      <c r="AG116" s="959"/>
      <c r="AH116" s="959"/>
      <c r="AI116" s="959"/>
      <c r="AJ116" s="960"/>
      <c r="AK116" s="961" t="s">
        <v>122</v>
      </c>
      <c r="AL116" s="959"/>
      <c r="AM116" s="959"/>
      <c r="AN116" s="959"/>
      <c r="AO116" s="960"/>
      <c r="AP116" s="962" t="s">
        <v>122</v>
      </c>
      <c r="AQ116" s="963"/>
      <c r="AR116" s="963"/>
      <c r="AS116" s="963"/>
      <c r="AT116" s="964"/>
      <c r="AU116" s="908"/>
      <c r="AV116" s="909"/>
      <c r="AW116" s="909"/>
      <c r="AX116" s="909"/>
      <c r="AY116" s="909"/>
      <c r="AZ116" s="967" t="s">
        <v>432</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433</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18" customFormat="1" ht="26.25" customHeight="1" x14ac:dyDescent="0.2">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434</v>
      </c>
      <c r="Z117" s="894"/>
      <c r="AA117" s="978">
        <v>1301154</v>
      </c>
      <c r="AB117" s="979"/>
      <c r="AC117" s="979"/>
      <c r="AD117" s="979"/>
      <c r="AE117" s="980"/>
      <c r="AF117" s="981">
        <v>1365438</v>
      </c>
      <c r="AG117" s="979"/>
      <c r="AH117" s="979"/>
      <c r="AI117" s="979"/>
      <c r="AJ117" s="980"/>
      <c r="AK117" s="981">
        <v>1485931</v>
      </c>
      <c r="AL117" s="979"/>
      <c r="AM117" s="979"/>
      <c r="AN117" s="979"/>
      <c r="AO117" s="980"/>
      <c r="AP117" s="982"/>
      <c r="AQ117" s="983"/>
      <c r="AR117" s="983"/>
      <c r="AS117" s="983"/>
      <c r="AT117" s="984"/>
      <c r="AU117" s="908"/>
      <c r="AV117" s="909"/>
      <c r="AW117" s="909"/>
      <c r="AX117" s="909"/>
      <c r="AY117" s="909"/>
      <c r="AZ117" s="974" t="s">
        <v>435</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436</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2">
      <c r="A118" s="912" t="s">
        <v>410</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407</v>
      </c>
      <c r="AB118" s="893"/>
      <c r="AC118" s="893"/>
      <c r="AD118" s="893"/>
      <c r="AE118" s="894"/>
      <c r="AF118" s="892" t="s">
        <v>408</v>
      </c>
      <c r="AG118" s="893"/>
      <c r="AH118" s="893"/>
      <c r="AI118" s="893"/>
      <c r="AJ118" s="894"/>
      <c r="AK118" s="892" t="s">
        <v>294</v>
      </c>
      <c r="AL118" s="893"/>
      <c r="AM118" s="893"/>
      <c r="AN118" s="893"/>
      <c r="AO118" s="894"/>
      <c r="AP118" s="970" t="s">
        <v>409</v>
      </c>
      <c r="AQ118" s="971"/>
      <c r="AR118" s="971"/>
      <c r="AS118" s="971"/>
      <c r="AT118" s="972"/>
      <c r="AU118" s="908"/>
      <c r="AV118" s="909"/>
      <c r="AW118" s="909"/>
      <c r="AX118" s="909"/>
      <c r="AY118" s="909"/>
      <c r="AZ118" s="973" t="s">
        <v>437</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438</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2">
      <c r="A119" s="1056" t="s">
        <v>413</v>
      </c>
      <c r="B119" s="947"/>
      <c r="C119" s="929" t="s">
        <v>414</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39" t="s">
        <v>177</v>
      </c>
      <c r="BA119" s="239"/>
      <c r="BB119" s="239"/>
      <c r="BC119" s="239"/>
      <c r="BD119" s="239"/>
      <c r="BE119" s="239"/>
      <c r="BF119" s="239"/>
      <c r="BG119" s="239"/>
      <c r="BH119" s="239"/>
      <c r="BI119" s="239"/>
      <c r="BJ119" s="239"/>
      <c r="BK119" s="239"/>
      <c r="BL119" s="239"/>
      <c r="BM119" s="239"/>
      <c r="BN119" s="239"/>
      <c r="BO119" s="977" t="s">
        <v>439</v>
      </c>
      <c r="BP119" s="1005"/>
      <c r="BQ119" s="999">
        <v>29271941</v>
      </c>
      <c r="BR119" s="1000"/>
      <c r="BS119" s="1000"/>
      <c r="BT119" s="1000"/>
      <c r="BU119" s="1000"/>
      <c r="BV119" s="1000">
        <v>29146184</v>
      </c>
      <c r="BW119" s="1000"/>
      <c r="BX119" s="1000"/>
      <c r="BY119" s="1000"/>
      <c r="BZ119" s="1000"/>
      <c r="CA119" s="1000">
        <v>33053153</v>
      </c>
      <c r="CB119" s="1000"/>
      <c r="CC119" s="1000"/>
      <c r="CD119" s="1000"/>
      <c r="CE119" s="1000"/>
      <c r="CF119" s="1001"/>
      <c r="CG119" s="1002"/>
      <c r="CH119" s="1002"/>
      <c r="CI119" s="1002"/>
      <c r="CJ119" s="1003"/>
      <c r="CK119" s="950"/>
      <c r="CL119" s="951"/>
      <c r="CM119" s="973" t="s">
        <v>440</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v>36000</v>
      </c>
      <c r="DH119" s="986"/>
      <c r="DI119" s="986"/>
      <c r="DJ119" s="986"/>
      <c r="DK119" s="987"/>
      <c r="DL119" s="985">
        <v>24000</v>
      </c>
      <c r="DM119" s="986"/>
      <c r="DN119" s="986"/>
      <c r="DO119" s="986"/>
      <c r="DP119" s="987"/>
      <c r="DQ119" s="985" t="s">
        <v>122</v>
      </c>
      <c r="DR119" s="986"/>
      <c r="DS119" s="986"/>
      <c r="DT119" s="986"/>
      <c r="DU119" s="987"/>
      <c r="DV119" s="988" t="s">
        <v>122</v>
      </c>
      <c r="DW119" s="989"/>
      <c r="DX119" s="989"/>
      <c r="DY119" s="989"/>
      <c r="DZ119" s="990"/>
    </row>
    <row r="120" spans="1:130" s="218" customFormat="1" ht="26.25" customHeight="1" x14ac:dyDescent="0.2">
      <c r="A120" s="1057"/>
      <c r="B120" s="949"/>
      <c r="C120" s="922" t="s">
        <v>417</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441</v>
      </c>
      <c r="AV120" s="992"/>
      <c r="AW120" s="992"/>
      <c r="AX120" s="992"/>
      <c r="AY120" s="993"/>
      <c r="AZ120" s="929" t="s">
        <v>442</v>
      </c>
      <c r="BA120" s="897"/>
      <c r="BB120" s="897"/>
      <c r="BC120" s="897"/>
      <c r="BD120" s="897"/>
      <c r="BE120" s="897"/>
      <c r="BF120" s="897"/>
      <c r="BG120" s="897"/>
      <c r="BH120" s="897"/>
      <c r="BI120" s="897"/>
      <c r="BJ120" s="897"/>
      <c r="BK120" s="897"/>
      <c r="BL120" s="897"/>
      <c r="BM120" s="897"/>
      <c r="BN120" s="897"/>
      <c r="BO120" s="897"/>
      <c r="BP120" s="898"/>
      <c r="BQ120" s="930">
        <v>59245668</v>
      </c>
      <c r="BR120" s="931"/>
      <c r="BS120" s="931"/>
      <c r="BT120" s="931"/>
      <c r="BU120" s="931"/>
      <c r="BV120" s="931">
        <v>62346707</v>
      </c>
      <c r="BW120" s="931"/>
      <c r="BX120" s="931"/>
      <c r="BY120" s="931"/>
      <c r="BZ120" s="931"/>
      <c r="CA120" s="931">
        <v>61338600</v>
      </c>
      <c r="CB120" s="931"/>
      <c r="CC120" s="931"/>
      <c r="CD120" s="931"/>
      <c r="CE120" s="931"/>
      <c r="CF120" s="944">
        <v>95.7</v>
      </c>
      <c r="CG120" s="945"/>
      <c r="CH120" s="945"/>
      <c r="CI120" s="945"/>
      <c r="CJ120" s="945"/>
      <c r="CK120" s="1006" t="s">
        <v>443</v>
      </c>
      <c r="CL120" s="1007"/>
      <c r="CM120" s="1007"/>
      <c r="CN120" s="1007"/>
      <c r="CO120" s="1008"/>
      <c r="CP120" s="1014" t="s">
        <v>392</v>
      </c>
      <c r="CQ120" s="1015"/>
      <c r="CR120" s="1015"/>
      <c r="CS120" s="1015"/>
      <c r="CT120" s="1015"/>
      <c r="CU120" s="1015"/>
      <c r="CV120" s="1015"/>
      <c r="CW120" s="1015"/>
      <c r="CX120" s="1015"/>
      <c r="CY120" s="1015"/>
      <c r="CZ120" s="1015"/>
      <c r="DA120" s="1015"/>
      <c r="DB120" s="1015"/>
      <c r="DC120" s="1015"/>
      <c r="DD120" s="1015"/>
      <c r="DE120" s="1015"/>
      <c r="DF120" s="1016"/>
      <c r="DG120" s="930">
        <v>1506532</v>
      </c>
      <c r="DH120" s="931"/>
      <c r="DI120" s="931"/>
      <c r="DJ120" s="931"/>
      <c r="DK120" s="931"/>
      <c r="DL120" s="931">
        <v>1416767</v>
      </c>
      <c r="DM120" s="931"/>
      <c r="DN120" s="931"/>
      <c r="DO120" s="931"/>
      <c r="DP120" s="931"/>
      <c r="DQ120" s="931">
        <v>1560214</v>
      </c>
      <c r="DR120" s="931"/>
      <c r="DS120" s="931"/>
      <c r="DT120" s="931"/>
      <c r="DU120" s="931"/>
      <c r="DV120" s="932">
        <v>2.4</v>
      </c>
      <c r="DW120" s="932"/>
      <c r="DX120" s="932"/>
      <c r="DY120" s="932"/>
      <c r="DZ120" s="933"/>
    </row>
    <row r="121" spans="1:130" s="218" customFormat="1" ht="26.25" customHeight="1" x14ac:dyDescent="0.2">
      <c r="A121" s="1057"/>
      <c r="B121" s="949"/>
      <c r="C121" s="974" t="s">
        <v>444</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445</v>
      </c>
      <c r="BA121" s="923"/>
      <c r="BB121" s="923"/>
      <c r="BC121" s="923"/>
      <c r="BD121" s="923"/>
      <c r="BE121" s="923"/>
      <c r="BF121" s="923"/>
      <c r="BG121" s="923"/>
      <c r="BH121" s="923"/>
      <c r="BI121" s="923"/>
      <c r="BJ121" s="923"/>
      <c r="BK121" s="923"/>
      <c r="BL121" s="923"/>
      <c r="BM121" s="923"/>
      <c r="BN121" s="923"/>
      <c r="BO121" s="923"/>
      <c r="BP121" s="924"/>
      <c r="BQ121" s="925">
        <v>479519</v>
      </c>
      <c r="BR121" s="926"/>
      <c r="BS121" s="926"/>
      <c r="BT121" s="926"/>
      <c r="BU121" s="926"/>
      <c r="BV121" s="926">
        <v>450475</v>
      </c>
      <c r="BW121" s="926"/>
      <c r="BX121" s="926"/>
      <c r="BY121" s="926"/>
      <c r="BZ121" s="926"/>
      <c r="CA121" s="926">
        <v>421099</v>
      </c>
      <c r="CB121" s="926"/>
      <c r="CC121" s="926"/>
      <c r="CD121" s="926"/>
      <c r="CE121" s="926"/>
      <c r="CF121" s="920">
        <v>0.7</v>
      </c>
      <c r="CG121" s="921"/>
      <c r="CH121" s="921"/>
      <c r="CI121" s="921"/>
      <c r="CJ121" s="921"/>
      <c r="CK121" s="1009"/>
      <c r="CL121" s="1010"/>
      <c r="CM121" s="1010"/>
      <c r="CN121" s="1010"/>
      <c r="CO121" s="1011"/>
      <c r="CP121" s="1019" t="s">
        <v>390</v>
      </c>
      <c r="CQ121" s="1020"/>
      <c r="CR121" s="1020"/>
      <c r="CS121" s="1020"/>
      <c r="CT121" s="1020"/>
      <c r="CU121" s="1020"/>
      <c r="CV121" s="1020"/>
      <c r="CW121" s="1020"/>
      <c r="CX121" s="1020"/>
      <c r="CY121" s="1020"/>
      <c r="CZ121" s="1020"/>
      <c r="DA121" s="1020"/>
      <c r="DB121" s="1020"/>
      <c r="DC121" s="1020"/>
      <c r="DD121" s="1020"/>
      <c r="DE121" s="1020"/>
      <c r="DF121" s="1021"/>
      <c r="DG121" s="925" t="s">
        <v>122</v>
      </c>
      <c r="DH121" s="926"/>
      <c r="DI121" s="926"/>
      <c r="DJ121" s="926"/>
      <c r="DK121" s="926"/>
      <c r="DL121" s="926" t="s">
        <v>122</v>
      </c>
      <c r="DM121" s="926"/>
      <c r="DN121" s="926"/>
      <c r="DO121" s="926"/>
      <c r="DP121" s="926"/>
      <c r="DQ121" s="926" t="s">
        <v>122</v>
      </c>
      <c r="DR121" s="926"/>
      <c r="DS121" s="926"/>
      <c r="DT121" s="926"/>
      <c r="DU121" s="926"/>
      <c r="DV121" s="927" t="s">
        <v>122</v>
      </c>
      <c r="DW121" s="927"/>
      <c r="DX121" s="927"/>
      <c r="DY121" s="927"/>
      <c r="DZ121" s="928"/>
    </row>
    <row r="122" spans="1:130" s="218" customFormat="1" ht="26.25" customHeight="1" x14ac:dyDescent="0.2">
      <c r="A122" s="1057"/>
      <c r="B122" s="949"/>
      <c r="C122" s="922" t="s">
        <v>427</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446</v>
      </c>
      <c r="BA122" s="965"/>
      <c r="BB122" s="965"/>
      <c r="BC122" s="965"/>
      <c r="BD122" s="965"/>
      <c r="BE122" s="965"/>
      <c r="BF122" s="965"/>
      <c r="BG122" s="965"/>
      <c r="BH122" s="965"/>
      <c r="BI122" s="965"/>
      <c r="BJ122" s="965"/>
      <c r="BK122" s="965"/>
      <c r="BL122" s="965"/>
      <c r="BM122" s="965"/>
      <c r="BN122" s="965"/>
      <c r="BO122" s="965"/>
      <c r="BP122" s="966"/>
      <c r="BQ122" s="999">
        <v>25471376</v>
      </c>
      <c r="BR122" s="1000"/>
      <c r="BS122" s="1000"/>
      <c r="BT122" s="1000"/>
      <c r="BU122" s="1000"/>
      <c r="BV122" s="1000">
        <v>23579622</v>
      </c>
      <c r="BW122" s="1000"/>
      <c r="BX122" s="1000"/>
      <c r="BY122" s="1000"/>
      <c r="BZ122" s="1000"/>
      <c r="CA122" s="1000">
        <v>23534832</v>
      </c>
      <c r="CB122" s="1000"/>
      <c r="CC122" s="1000"/>
      <c r="CD122" s="1000"/>
      <c r="CE122" s="1000"/>
      <c r="CF122" s="1017">
        <v>36.700000000000003</v>
      </c>
      <c r="CG122" s="1018"/>
      <c r="CH122" s="1018"/>
      <c r="CI122" s="1018"/>
      <c r="CJ122" s="1018"/>
      <c r="CK122" s="1009"/>
      <c r="CL122" s="1010"/>
      <c r="CM122" s="1010"/>
      <c r="CN122" s="1010"/>
      <c r="CO122" s="1011"/>
      <c r="CP122" s="1019" t="s">
        <v>391</v>
      </c>
      <c r="CQ122" s="1020"/>
      <c r="CR122" s="1020"/>
      <c r="CS122" s="1020"/>
      <c r="CT122" s="1020"/>
      <c r="CU122" s="1020"/>
      <c r="CV122" s="1020"/>
      <c r="CW122" s="1020"/>
      <c r="CX122" s="1020"/>
      <c r="CY122" s="1020"/>
      <c r="CZ122" s="1020"/>
      <c r="DA122" s="1020"/>
      <c r="DB122" s="1020"/>
      <c r="DC122" s="1020"/>
      <c r="DD122" s="1020"/>
      <c r="DE122" s="1020"/>
      <c r="DF122" s="1021"/>
      <c r="DG122" s="925" t="s">
        <v>122</v>
      </c>
      <c r="DH122" s="926"/>
      <c r="DI122" s="926"/>
      <c r="DJ122" s="926"/>
      <c r="DK122" s="926"/>
      <c r="DL122" s="926" t="s">
        <v>122</v>
      </c>
      <c r="DM122" s="926"/>
      <c r="DN122" s="926"/>
      <c r="DO122" s="926"/>
      <c r="DP122" s="926"/>
      <c r="DQ122" s="926" t="s">
        <v>122</v>
      </c>
      <c r="DR122" s="926"/>
      <c r="DS122" s="926"/>
      <c r="DT122" s="926"/>
      <c r="DU122" s="926"/>
      <c r="DV122" s="927" t="s">
        <v>122</v>
      </c>
      <c r="DW122" s="927"/>
      <c r="DX122" s="927"/>
      <c r="DY122" s="927"/>
      <c r="DZ122" s="928"/>
    </row>
    <row r="123" spans="1:130" s="218" customFormat="1" ht="26.25" customHeight="1" x14ac:dyDescent="0.2">
      <c r="A123" s="1057"/>
      <c r="B123" s="949"/>
      <c r="C123" s="922" t="s">
        <v>433</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39" t="s">
        <v>177</v>
      </c>
      <c r="BA123" s="239"/>
      <c r="BB123" s="239"/>
      <c r="BC123" s="239"/>
      <c r="BD123" s="239"/>
      <c r="BE123" s="239"/>
      <c r="BF123" s="239"/>
      <c r="BG123" s="239"/>
      <c r="BH123" s="239"/>
      <c r="BI123" s="239"/>
      <c r="BJ123" s="239"/>
      <c r="BK123" s="239"/>
      <c r="BL123" s="239"/>
      <c r="BM123" s="239"/>
      <c r="BN123" s="239"/>
      <c r="BO123" s="977" t="s">
        <v>447</v>
      </c>
      <c r="BP123" s="1005"/>
      <c r="BQ123" s="1063">
        <v>85196563</v>
      </c>
      <c r="BR123" s="1064"/>
      <c r="BS123" s="1064"/>
      <c r="BT123" s="1064"/>
      <c r="BU123" s="1064"/>
      <c r="BV123" s="1064">
        <v>86376804</v>
      </c>
      <c r="BW123" s="1064"/>
      <c r="BX123" s="1064"/>
      <c r="BY123" s="1064"/>
      <c r="BZ123" s="1064"/>
      <c r="CA123" s="1064">
        <v>85294531</v>
      </c>
      <c r="CB123" s="1064"/>
      <c r="CC123" s="1064"/>
      <c r="CD123" s="1064"/>
      <c r="CE123" s="1064"/>
      <c r="CF123" s="1001"/>
      <c r="CG123" s="1002"/>
      <c r="CH123" s="1002"/>
      <c r="CI123" s="1002"/>
      <c r="CJ123" s="1003"/>
      <c r="CK123" s="1009"/>
      <c r="CL123" s="1010"/>
      <c r="CM123" s="1010"/>
      <c r="CN123" s="1010"/>
      <c r="CO123" s="1011"/>
      <c r="CP123" s="1019" t="s">
        <v>389</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18" customFormat="1" ht="26.25" customHeight="1" thickBot="1" x14ac:dyDescent="0.25">
      <c r="A124" s="1057"/>
      <c r="B124" s="949"/>
      <c r="C124" s="922" t="s">
        <v>436</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59" t="s">
        <v>448</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t="s">
        <v>122</v>
      </c>
      <c r="BR124" s="1027"/>
      <c r="BS124" s="1027"/>
      <c r="BT124" s="1027"/>
      <c r="BU124" s="1027"/>
      <c r="BV124" s="1027" t="s">
        <v>122</v>
      </c>
      <c r="BW124" s="1027"/>
      <c r="BX124" s="1027"/>
      <c r="BY124" s="1027"/>
      <c r="BZ124" s="1027"/>
      <c r="CA124" s="1027" t="s">
        <v>122</v>
      </c>
      <c r="CB124" s="1027"/>
      <c r="CC124" s="1027"/>
      <c r="CD124" s="1027"/>
      <c r="CE124" s="1027"/>
      <c r="CF124" s="1028"/>
      <c r="CG124" s="1029"/>
      <c r="CH124" s="1029"/>
      <c r="CI124" s="1029"/>
      <c r="CJ124" s="1030"/>
      <c r="CK124" s="1012"/>
      <c r="CL124" s="1012"/>
      <c r="CM124" s="1012"/>
      <c r="CN124" s="1012"/>
      <c r="CO124" s="1013"/>
      <c r="CP124" s="1019" t="s">
        <v>449</v>
      </c>
      <c r="CQ124" s="1020"/>
      <c r="CR124" s="1020"/>
      <c r="CS124" s="1020"/>
      <c r="CT124" s="1020"/>
      <c r="CU124" s="1020"/>
      <c r="CV124" s="1020"/>
      <c r="CW124" s="1020"/>
      <c r="CX124" s="1020"/>
      <c r="CY124" s="1020"/>
      <c r="CZ124" s="1020"/>
      <c r="DA124" s="1020"/>
      <c r="DB124" s="1020"/>
      <c r="DC124" s="1020"/>
      <c r="DD124" s="1020"/>
      <c r="DE124" s="1020"/>
      <c r="DF124" s="1021"/>
      <c r="DG124" s="1004" t="s">
        <v>122</v>
      </c>
      <c r="DH124" s="986"/>
      <c r="DI124" s="986"/>
      <c r="DJ124" s="986"/>
      <c r="DK124" s="987"/>
      <c r="DL124" s="985" t="s">
        <v>122</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2">
      <c r="A125" s="1057"/>
      <c r="B125" s="949"/>
      <c r="C125" s="922" t="s">
        <v>438</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450</v>
      </c>
      <c r="CL125" s="1007"/>
      <c r="CM125" s="1007"/>
      <c r="CN125" s="1007"/>
      <c r="CO125" s="1008"/>
      <c r="CP125" s="929" t="s">
        <v>451</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5">
      <c r="A126" s="1057"/>
      <c r="B126" s="949"/>
      <c r="C126" s="922" t="s">
        <v>440</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v>12000</v>
      </c>
      <c r="AB126" s="959"/>
      <c r="AC126" s="959"/>
      <c r="AD126" s="959"/>
      <c r="AE126" s="960"/>
      <c r="AF126" s="961">
        <v>12000</v>
      </c>
      <c r="AG126" s="959"/>
      <c r="AH126" s="959"/>
      <c r="AI126" s="959"/>
      <c r="AJ126" s="960"/>
      <c r="AK126" s="961">
        <v>12000</v>
      </c>
      <c r="AL126" s="959"/>
      <c r="AM126" s="959"/>
      <c r="AN126" s="959"/>
      <c r="AO126" s="960"/>
      <c r="AP126" s="962">
        <v>0</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452</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x14ac:dyDescent="0.2">
      <c r="A127" s="1058"/>
      <c r="B127" s="951"/>
      <c r="C127" s="973" t="s">
        <v>453</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v>19</v>
      </c>
      <c r="AB127" s="959"/>
      <c r="AC127" s="959"/>
      <c r="AD127" s="959"/>
      <c r="AE127" s="960"/>
      <c r="AF127" s="961">
        <v>19</v>
      </c>
      <c r="AG127" s="959"/>
      <c r="AH127" s="959"/>
      <c r="AI127" s="959"/>
      <c r="AJ127" s="960"/>
      <c r="AK127" s="961">
        <v>10</v>
      </c>
      <c r="AL127" s="959"/>
      <c r="AM127" s="959"/>
      <c r="AN127" s="959"/>
      <c r="AO127" s="960"/>
      <c r="AP127" s="962">
        <v>0</v>
      </c>
      <c r="AQ127" s="963"/>
      <c r="AR127" s="963"/>
      <c r="AS127" s="963"/>
      <c r="AT127" s="964"/>
      <c r="AU127" s="220"/>
      <c r="AV127" s="220"/>
      <c r="AW127" s="220"/>
      <c r="AX127" s="1031" t="s">
        <v>454</v>
      </c>
      <c r="AY127" s="1032"/>
      <c r="AZ127" s="1032"/>
      <c r="BA127" s="1032"/>
      <c r="BB127" s="1032"/>
      <c r="BC127" s="1032"/>
      <c r="BD127" s="1032"/>
      <c r="BE127" s="1033"/>
      <c r="BF127" s="1034" t="s">
        <v>455</v>
      </c>
      <c r="BG127" s="1032"/>
      <c r="BH127" s="1032"/>
      <c r="BI127" s="1032"/>
      <c r="BJ127" s="1032"/>
      <c r="BK127" s="1032"/>
      <c r="BL127" s="1033"/>
      <c r="BM127" s="1034" t="s">
        <v>456</v>
      </c>
      <c r="BN127" s="1032"/>
      <c r="BO127" s="1032"/>
      <c r="BP127" s="1032"/>
      <c r="BQ127" s="1032"/>
      <c r="BR127" s="1032"/>
      <c r="BS127" s="1033"/>
      <c r="BT127" s="1034" t="s">
        <v>457</v>
      </c>
      <c r="BU127" s="1032"/>
      <c r="BV127" s="1032"/>
      <c r="BW127" s="1032"/>
      <c r="BX127" s="1032"/>
      <c r="BY127" s="1032"/>
      <c r="BZ127" s="1055"/>
      <c r="CA127" s="220"/>
      <c r="CB127" s="220"/>
      <c r="CC127" s="220"/>
      <c r="CD127" s="243"/>
      <c r="CE127" s="243"/>
      <c r="CF127" s="243"/>
      <c r="CG127" s="220"/>
      <c r="CH127" s="220"/>
      <c r="CI127" s="220"/>
      <c r="CJ127" s="242"/>
      <c r="CK127" s="1023"/>
      <c r="CL127" s="1010"/>
      <c r="CM127" s="1010"/>
      <c r="CN127" s="1010"/>
      <c r="CO127" s="1011"/>
      <c r="CP127" s="922" t="s">
        <v>458</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5">
      <c r="A128" s="1041" t="s">
        <v>459</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460</v>
      </c>
      <c r="X128" s="1043"/>
      <c r="Y128" s="1043"/>
      <c r="Z128" s="1044"/>
      <c r="AA128" s="1045">
        <v>38111</v>
      </c>
      <c r="AB128" s="1046"/>
      <c r="AC128" s="1046"/>
      <c r="AD128" s="1046"/>
      <c r="AE128" s="1047"/>
      <c r="AF128" s="1048">
        <v>38348</v>
      </c>
      <c r="AG128" s="1046"/>
      <c r="AH128" s="1046"/>
      <c r="AI128" s="1046"/>
      <c r="AJ128" s="1047"/>
      <c r="AK128" s="1048">
        <v>38111</v>
      </c>
      <c r="AL128" s="1046"/>
      <c r="AM128" s="1046"/>
      <c r="AN128" s="1046"/>
      <c r="AO128" s="1047"/>
      <c r="AP128" s="1049"/>
      <c r="AQ128" s="1050"/>
      <c r="AR128" s="1050"/>
      <c r="AS128" s="1050"/>
      <c r="AT128" s="1051"/>
      <c r="AU128" s="220"/>
      <c r="AV128" s="220"/>
      <c r="AW128" s="220"/>
      <c r="AX128" s="896" t="s">
        <v>461</v>
      </c>
      <c r="AY128" s="897"/>
      <c r="AZ128" s="897"/>
      <c r="BA128" s="897"/>
      <c r="BB128" s="897"/>
      <c r="BC128" s="897"/>
      <c r="BD128" s="897"/>
      <c r="BE128" s="898"/>
      <c r="BF128" s="1052" t="s">
        <v>122</v>
      </c>
      <c r="BG128" s="1053"/>
      <c r="BH128" s="1053"/>
      <c r="BI128" s="1053"/>
      <c r="BJ128" s="1053"/>
      <c r="BK128" s="1053"/>
      <c r="BL128" s="1054"/>
      <c r="BM128" s="1052">
        <v>11.25</v>
      </c>
      <c r="BN128" s="1053"/>
      <c r="BO128" s="1053"/>
      <c r="BP128" s="1053"/>
      <c r="BQ128" s="1053"/>
      <c r="BR128" s="1053"/>
      <c r="BS128" s="1054"/>
      <c r="BT128" s="1052">
        <v>20</v>
      </c>
      <c r="BU128" s="1053"/>
      <c r="BV128" s="1053"/>
      <c r="BW128" s="1053"/>
      <c r="BX128" s="1053"/>
      <c r="BY128" s="1053"/>
      <c r="BZ128" s="1076"/>
      <c r="CA128" s="243"/>
      <c r="CB128" s="243"/>
      <c r="CC128" s="243"/>
      <c r="CD128" s="243"/>
      <c r="CE128" s="243"/>
      <c r="CF128" s="243"/>
      <c r="CG128" s="220"/>
      <c r="CH128" s="220"/>
      <c r="CI128" s="220"/>
      <c r="CJ128" s="242"/>
      <c r="CK128" s="1024"/>
      <c r="CL128" s="1025"/>
      <c r="CM128" s="1025"/>
      <c r="CN128" s="1025"/>
      <c r="CO128" s="1026"/>
      <c r="CP128" s="1035" t="s">
        <v>462</v>
      </c>
      <c r="CQ128" s="726"/>
      <c r="CR128" s="726"/>
      <c r="CS128" s="726"/>
      <c r="CT128" s="726"/>
      <c r="CU128" s="726"/>
      <c r="CV128" s="726"/>
      <c r="CW128" s="726"/>
      <c r="CX128" s="726"/>
      <c r="CY128" s="726"/>
      <c r="CZ128" s="726"/>
      <c r="DA128" s="726"/>
      <c r="DB128" s="726"/>
      <c r="DC128" s="726"/>
      <c r="DD128" s="726"/>
      <c r="DE128" s="726"/>
      <c r="DF128" s="1036"/>
      <c r="DG128" s="1037" t="s">
        <v>122</v>
      </c>
      <c r="DH128" s="1038"/>
      <c r="DI128" s="1038"/>
      <c r="DJ128" s="1038"/>
      <c r="DK128" s="1038"/>
      <c r="DL128" s="1038" t="s">
        <v>122</v>
      </c>
      <c r="DM128" s="1038"/>
      <c r="DN128" s="1038"/>
      <c r="DO128" s="1038"/>
      <c r="DP128" s="1038"/>
      <c r="DQ128" s="1038" t="s">
        <v>122</v>
      </c>
      <c r="DR128" s="1038"/>
      <c r="DS128" s="1038"/>
      <c r="DT128" s="1038"/>
      <c r="DU128" s="1038"/>
      <c r="DV128" s="1039" t="s">
        <v>122</v>
      </c>
      <c r="DW128" s="1039"/>
      <c r="DX128" s="1039"/>
      <c r="DY128" s="1039"/>
      <c r="DZ128" s="1040"/>
    </row>
    <row r="129" spans="1:131" s="218" customFormat="1" ht="26.25" customHeight="1" x14ac:dyDescent="0.2">
      <c r="A129" s="934" t="s">
        <v>103</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463</v>
      </c>
      <c r="X129" s="1071"/>
      <c r="Y129" s="1071"/>
      <c r="Z129" s="1072"/>
      <c r="AA129" s="958">
        <v>58246452</v>
      </c>
      <c r="AB129" s="959"/>
      <c r="AC129" s="959"/>
      <c r="AD129" s="959"/>
      <c r="AE129" s="960"/>
      <c r="AF129" s="961">
        <v>62279624</v>
      </c>
      <c r="AG129" s="959"/>
      <c r="AH129" s="959"/>
      <c r="AI129" s="959"/>
      <c r="AJ129" s="960"/>
      <c r="AK129" s="961">
        <v>66003589</v>
      </c>
      <c r="AL129" s="959"/>
      <c r="AM129" s="959"/>
      <c r="AN129" s="959"/>
      <c r="AO129" s="960"/>
      <c r="AP129" s="1073"/>
      <c r="AQ129" s="1074"/>
      <c r="AR129" s="1074"/>
      <c r="AS129" s="1074"/>
      <c r="AT129" s="1075"/>
      <c r="AU129" s="221"/>
      <c r="AV129" s="221"/>
      <c r="AW129" s="221"/>
      <c r="AX129" s="1065" t="s">
        <v>464</v>
      </c>
      <c r="AY129" s="923"/>
      <c r="AZ129" s="923"/>
      <c r="BA129" s="923"/>
      <c r="BB129" s="923"/>
      <c r="BC129" s="923"/>
      <c r="BD129" s="923"/>
      <c r="BE129" s="924"/>
      <c r="BF129" s="1066" t="s">
        <v>122</v>
      </c>
      <c r="BG129" s="1067"/>
      <c r="BH129" s="1067"/>
      <c r="BI129" s="1067"/>
      <c r="BJ129" s="1067"/>
      <c r="BK129" s="1067"/>
      <c r="BL129" s="1068"/>
      <c r="BM129" s="1066">
        <v>16.25</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934" t="s">
        <v>465</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466</v>
      </c>
      <c r="X130" s="1071"/>
      <c r="Y130" s="1071"/>
      <c r="Z130" s="1072"/>
      <c r="AA130" s="958">
        <v>2516373</v>
      </c>
      <c r="AB130" s="959"/>
      <c r="AC130" s="959"/>
      <c r="AD130" s="959"/>
      <c r="AE130" s="960"/>
      <c r="AF130" s="961">
        <v>2297726</v>
      </c>
      <c r="AG130" s="959"/>
      <c r="AH130" s="959"/>
      <c r="AI130" s="959"/>
      <c r="AJ130" s="960"/>
      <c r="AK130" s="961">
        <v>1901519</v>
      </c>
      <c r="AL130" s="959"/>
      <c r="AM130" s="959"/>
      <c r="AN130" s="959"/>
      <c r="AO130" s="960"/>
      <c r="AP130" s="1073"/>
      <c r="AQ130" s="1074"/>
      <c r="AR130" s="1074"/>
      <c r="AS130" s="1074"/>
      <c r="AT130" s="1075"/>
      <c r="AU130" s="221"/>
      <c r="AV130" s="221"/>
      <c r="AW130" s="221"/>
      <c r="AX130" s="1065" t="s">
        <v>467</v>
      </c>
      <c r="AY130" s="923"/>
      <c r="AZ130" s="923"/>
      <c r="BA130" s="923"/>
      <c r="BB130" s="923"/>
      <c r="BC130" s="923"/>
      <c r="BD130" s="923"/>
      <c r="BE130" s="924"/>
      <c r="BF130" s="1101">
        <v>-1.5</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468</v>
      </c>
      <c r="X131" s="1108"/>
      <c r="Y131" s="1108"/>
      <c r="Z131" s="1109"/>
      <c r="AA131" s="1004">
        <v>55730079</v>
      </c>
      <c r="AB131" s="986"/>
      <c r="AC131" s="986"/>
      <c r="AD131" s="986"/>
      <c r="AE131" s="987"/>
      <c r="AF131" s="985">
        <v>59981898</v>
      </c>
      <c r="AG131" s="986"/>
      <c r="AH131" s="986"/>
      <c r="AI131" s="986"/>
      <c r="AJ131" s="987"/>
      <c r="AK131" s="985">
        <v>64102070</v>
      </c>
      <c r="AL131" s="986"/>
      <c r="AM131" s="986"/>
      <c r="AN131" s="986"/>
      <c r="AO131" s="987"/>
      <c r="AP131" s="1110"/>
      <c r="AQ131" s="1111"/>
      <c r="AR131" s="1111"/>
      <c r="AS131" s="1111"/>
      <c r="AT131" s="1112"/>
      <c r="AU131" s="221"/>
      <c r="AV131" s="221"/>
      <c r="AW131" s="221"/>
      <c r="AX131" s="1083" t="s">
        <v>469</v>
      </c>
      <c r="AY131" s="726"/>
      <c r="AZ131" s="726"/>
      <c r="BA131" s="726"/>
      <c r="BB131" s="726"/>
      <c r="BC131" s="726"/>
      <c r="BD131" s="726"/>
      <c r="BE131" s="1036"/>
      <c r="BF131" s="1084" t="s">
        <v>122</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1090" t="s">
        <v>470</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471</v>
      </c>
      <c r="W132" s="1094"/>
      <c r="X132" s="1094"/>
      <c r="Y132" s="1094"/>
      <c r="Z132" s="1095"/>
      <c r="AA132" s="1096">
        <v>-2.2489291640000002</v>
      </c>
      <c r="AB132" s="1097"/>
      <c r="AC132" s="1097"/>
      <c r="AD132" s="1097"/>
      <c r="AE132" s="1098"/>
      <c r="AF132" s="1099">
        <v>-1.618214882</v>
      </c>
      <c r="AG132" s="1097"/>
      <c r="AH132" s="1097"/>
      <c r="AI132" s="1097"/>
      <c r="AJ132" s="1098"/>
      <c r="AK132" s="1099">
        <v>-0.70777589600000002</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472</v>
      </c>
      <c r="W133" s="1077"/>
      <c r="X133" s="1077"/>
      <c r="Y133" s="1077"/>
      <c r="Z133" s="1078"/>
      <c r="AA133" s="1079">
        <v>-2.6</v>
      </c>
      <c r="AB133" s="1080"/>
      <c r="AC133" s="1080"/>
      <c r="AD133" s="1080"/>
      <c r="AE133" s="1081"/>
      <c r="AF133" s="1079">
        <v>-2.1</v>
      </c>
      <c r="AG133" s="1080"/>
      <c r="AH133" s="1080"/>
      <c r="AI133" s="1080"/>
      <c r="AJ133" s="1081"/>
      <c r="AK133" s="1079">
        <v>-1.5</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DHxC8EVEcJqGg+c+wQHS/oqQ32sdWT1TTIP8cPUg5zDYQLCSPklq4kWfBgBqefIgoD2FcXela8oGhbBeRV+TqQ==" saltValue="dmQ9rihsamrHVILYtaCsh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55" zoomScaleNormal="85" zoomScaleSheetLayoutView="55" workbookViewId="0"/>
  </sheetViews>
  <sheetFormatPr defaultColWidth="0" defaultRowHeight="13.5" customHeight="1" zeroHeight="1" x14ac:dyDescent="0.2"/>
  <cols>
    <col min="1" max="120" width="2.77734375" style="248" customWidth="1"/>
    <col min="121" max="121" width="0" style="247" hidden="1" customWidth="1"/>
    <col min="122" max="16384" width="9" style="247" hidden="1"/>
  </cols>
  <sheetData>
    <row r="1" spans="1:120" ht="13.2"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7"/>
    </row>
    <row r="17" spans="119:120" ht="13.2" x14ac:dyDescent="0.2">
      <c r="DP17" s="247"/>
    </row>
    <row r="18" spans="119:120" ht="13.2" x14ac:dyDescent="0.2"/>
    <row r="19" spans="119:120" ht="13.2" x14ac:dyDescent="0.2"/>
    <row r="20" spans="119:120" ht="13.2" x14ac:dyDescent="0.2">
      <c r="DO20" s="247"/>
      <c r="DP20" s="247"/>
    </row>
    <row r="21" spans="119:120" ht="13.2" x14ac:dyDescent="0.2">
      <c r="DP21" s="247"/>
    </row>
    <row r="22" spans="119:120" ht="13.2" x14ac:dyDescent="0.2"/>
    <row r="23" spans="119:120" ht="13.2" x14ac:dyDescent="0.2">
      <c r="DO23" s="247"/>
      <c r="DP23" s="247"/>
    </row>
    <row r="24" spans="119:120" ht="13.2" x14ac:dyDescent="0.2">
      <c r="DP24" s="247"/>
    </row>
    <row r="25" spans="119:120" ht="13.2" x14ac:dyDescent="0.2">
      <c r="DP25" s="247"/>
    </row>
    <row r="26" spans="119:120" ht="13.2" x14ac:dyDescent="0.2">
      <c r="DO26" s="247"/>
      <c r="DP26" s="247"/>
    </row>
    <row r="27" spans="119:120" ht="13.2" x14ac:dyDescent="0.2"/>
    <row r="28" spans="119:120" ht="13.2" x14ac:dyDescent="0.2">
      <c r="DO28" s="247"/>
      <c r="DP28" s="247"/>
    </row>
    <row r="29" spans="119:120" ht="13.2" x14ac:dyDescent="0.2">
      <c r="DP29" s="247"/>
    </row>
    <row r="30" spans="119:120" ht="13.2" x14ac:dyDescent="0.2"/>
    <row r="31" spans="119:120" ht="13.2" x14ac:dyDescent="0.2">
      <c r="DO31" s="247"/>
      <c r="DP31" s="247"/>
    </row>
    <row r="32" spans="119:120" ht="13.2" x14ac:dyDescent="0.2"/>
    <row r="33" spans="98:120" ht="13.2" x14ac:dyDescent="0.2">
      <c r="DO33" s="247"/>
      <c r="DP33" s="247"/>
    </row>
    <row r="34" spans="98:120" ht="13.2" x14ac:dyDescent="0.2">
      <c r="DM34" s="247"/>
    </row>
    <row r="35" spans="98:120" ht="13.2" x14ac:dyDescent="0.2">
      <c r="CT35" s="247"/>
      <c r="CU35" s="247"/>
      <c r="CV35" s="247"/>
      <c r="CY35" s="247"/>
      <c r="CZ35" s="247"/>
      <c r="DA35" s="247"/>
      <c r="DD35" s="247"/>
      <c r="DE35" s="247"/>
      <c r="DF35" s="247"/>
      <c r="DI35" s="247"/>
      <c r="DJ35" s="247"/>
      <c r="DK35" s="247"/>
      <c r="DM35" s="247"/>
      <c r="DN35" s="247"/>
      <c r="DO35" s="247"/>
      <c r="DP35" s="247"/>
    </row>
    <row r="36" spans="98:120" ht="13.2" x14ac:dyDescent="0.2"/>
    <row r="37" spans="98:120" ht="13.2" x14ac:dyDescent="0.2">
      <c r="CW37" s="247"/>
      <c r="DB37" s="247"/>
      <c r="DG37" s="247"/>
      <c r="DL37" s="247"/>
      <c r="DP37" s="247"/>
    </row>
    <row r="38" spans="98:120" ht="13.2"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7"/>
      <c r="DO49" s="247"/>
      <c r="DP49" s="247"/>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7"/>
      <c r="CS63" s="247"/>
      <c r="CX63" s="247"/>
      <c r="DC63" s="247"/>
      <c r="DH63" s="247"/>
    </row>
    <row r="64" spans="22:120" ht="13.2" x14ac:dyDescent="0.2">
      <c r="V64" s="247"/>
    </row>
    <row r="65" spans="15:120" ht="13.2"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2" x14ac:dyDescent="0.2">
      <c r="Q66" s="247"/>
      <c r="S66" s="247"/>
      <c r="U66" s="247"/>
      <c r="DM66" s="247"/>
    </row>
    <row r="67" spans="15:120" ht="13.2"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2" x14ac:dyDescent="0.2"/>
    <row r="69" spans="15:120" ht="13.2" x14ac:dyDescent="0.2"/>
    <row r="70" spans="15:120" ht="13.2" x14ac:dyDescent="0.2"/>
    <row r="71" spans="15:120" ht="13.2" x14ac:dyDescent="0.2"/>
    <row r="72" spans="15:120" ht="13.2" x14ac:dyDescent="0.2">
      <c r="DP72" s="247"/>
    </row>
    <row r="73" spans="15:120" ht="13.2" x14ac:dyDescent="0.2">
      <c r="DP73" s="247"/>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7"/>
      <c r="CX96" s="247"/>
      <c r="DC96" s="247"/>
      <c r="DH96" s="247"/>
    </row>
    <row r="97" spans="24:120" ht="13.2" x14ac:dyDescent="0.2">
      <c r="CS97" s="247"/>
      <c r="CX97" s="247"/>
      <c r="DC97" s="247"/>
      <c r="DH97" s="247"/>
      <c r="DP97" s="248" t="s">
        <v>473</v>
      </c>
    </row>
    <row r="98" spans="24:120" ht="13.2" hidden="1" x14ac:dyDescent="0.2">
      <c r="CS98" s="247"/>
      <c r="CX98" s="247"/>
      <c r="DC98" s="247"/>
      <c r="DH98" s="247"/>
    </row>
    <row r="99" spans="24:120" ht="13.2"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2" hidden="1" x14ac:dyDescent="0.2">
      <c r="CT103" s="247"/>
      <c r="CV103" s="247"/>
      <c r="CW103" s="247"/>
      <c r="CY103" s="247"/>
      <c r="DA103" s="247"/>
      <c r="DB103" s="247"/>
      <c r="DD103" s="247"/>
      <c r="DF103" s="247"/>
      <c r="DG103" s="247"/>
      <c r="DI103" s="247"/>
      <c r="DK103" s="247"/>
      <c r="DL103" s="247"/>
      <c r="DM103" s="247"/>
      <c r="DN103" s="247"/>
      <c r="DO103" s="247"/>
      <c r="DP103" s="247"/>
    </row>
    <row r="104" spans="24:120" ht="13.2"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Fm/Emohuo4XUnbYH/Djt9Jm5ubVBiv+Xt/1B5BC9mZK6qxZsX3crE3v47eCf3uw9HltXluOKDSwSx8TkkbHL4w==" saltValue="qK6S2ZbSStSKF/i/VocmQ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AZ1" zoomScale="55" zoomScaleNormal="55" zoomScaleSheetLayoutView="55" workbookViewId="0"/>
  </sheetViews>
  <sheetFormatPr defaultColWidth="0" defaultRowHeight="13.5" customHeight="1" zeroHeight="1" x14ac:dyDescent="0.2"/>
  <cols>
    <col min="1" max="116" width="2.6640625" style="248" customWidth="1"/>
    <col min="117" max="16384" width="9" style="247" hidden="1"/>
  </cols>
  <sheetData>
    <row r="1" spans="2:116" ht="13.2"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2" x14ac:dyDescent="0.2"/>
    <row r="3" spans="2:116" ht="13.2" x14ac:dyDescent="0.2"/>
    <row r="4" spans="2:116" ht="13.2"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2"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2" x14ac:dyDescent="0.2"/>
    <row r="20" spans="9:116" ht="13.2" x14ac:dyDescent="0.2"/>
    <row r="21" spans="9:116" ht="13.2" x14ac:dyDescent="0.2">
      <c r="DL21" s="247"/>
    </row>
    <row r="22" spans="9:116" ht="13.2" x14ac:dyDescent="0.2">
      <c r="DI22" s="247"/>
      <c r="DJ22" s="247"/>
      <c r="DK22" s="247"/>
      <c r="DL22" s="247"/>
    </row>
    <row r="23" spans="9:116" ht="13.2" x14ac:dyDescent="0.2">
      <c r="CY23" s="247"/>
      <c r="CZ23" s="247"/>
      <c r="DA23" s="247"/>
      <c r="DB23" s="247"/>
      <c r="DC23" s="247"/>
      <c r="DD23" s="247"/>
      <c r="DE23" s="247"/>
      <c r="DF23" s="247"/>
      <c r="DG23" s="247"/>
      <c r="DH23" s="247"/>
      <c r="DI23" s="247"/>
      <c r="DJ23" s="247"/>
      <c r="DK23" s="247"/>
      <c r="DL23" s="247"/>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7"/>
      <c r="DA35" s="247"/>
      <c r="DB35" s="247"/>
      <c r="DC35" s="247"/>
      <c r="DD35" s="247"/>
      <c r="DE35" s="247"/>
      <c r="DF35" s="247"/>
      <c r="DG35" s="247"/>
      <c r="DH35" s="247"/>
      <c r="DI35" s="247"/>
      <c r="DJ35" s="247"/>
      <c r="DK35" s="247"/>
      <c r="DL35" s="247"/>
    </row>
    <row r="36" spans="15:116" ht="13.2" x14ac:dyDescent="0.2"/>
    <row r="37" spans="15:116" ht="13.2" x14ac:dyDescent="0.2">
      <c r="DL37" s="247"/>
    </row>
    <row r="38" spans="15:116" ht="13.2" x14ac:dyDescent="0.2">
      <c r="DI38" s="247"/>
      <c r="DJ38" s="247"/>
      <c r="DK38" s="247"/>
      <c r="DL38" s="247"/>
    </row>
    <row r="39" spans="15:116" ht="13.2" x14ac:dyDescent="0.2"/>
    <row r="40" spans="15:116" ht="13.2" x14ac:dyDescent="0.2"/>
    <row r="41" spans="15:116" ht="13.2" x14ac:dyDescent="0.2"/>
    <row r="42" spans="15:116" ht="13.2" x14ac:dyDescent="0.2"/>
    <row r="43" spans="15:116" ht="13.2"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2" x14ac:dyDescent="0.2">
      <c r="DL44" s="247"/>
    </row>
    <row r="45" spans="15:116" ht="13.2" x14ac:dyDescent="0.2"/>
    <row r="46" spans="15:116" ht="13.2" x14ac:dyDescent="0.2">
      <c r="DA46" s="247"/>
      <c r="DB46" s="247"/>
      <c r="DC46" s="247"/>
      <c r="DD46" s="247"/>
      <c r="DE46" s="247"/>
      <c r="DF46" s="247"/>
      <c r="DG46" s="247"/>
      <c r="DH46" s="247"/>
      <c r="DI46" s="247"/>
      <c r="DJ46" s="247"/>
      <c r="DK46" s="247"/>
      <c r="DL46" s="247"/>
    </row>
    <row r="47" spans="15:116" ht="13.2" x14ac:dyDescent="0.2"/>
    <row r="48" spans="15:116" ht="13.2" x14ac:dyDescent="0.2"/>
    <row r="49" spans="104:116" ht="13.2" x14ac:dyDescent="0.2"/>
    <row r="50" spans="104:116" ht="13.2" x14ac:dyDescent="0.2">
      <c r="CZ50" s="247"/>
      <c r="DA50" s="247"/>
      <c r="DB50" s="247"/>
      <c r="DC50" s="247"/>
      <c r="DD50" s="247"/>
      <c r="DE50" s="247"/>
      <c r="DF50" s="247"/>
      <c r="DG50" s="247"/>
      <c r="DH50" s="247"/>
      <c r="DI50" s="247"/>
      <c r="DJ50" s="247"/>
      <c r="DK50" s="247"/>
      <c r="DL50" s="247"/>
    </row>
    <row r="51" spans="104:116" ht="13.2" x14ac:dyDescent="0.2"/>
    <row r="52" spans="104:116" ht="13.2" x14ac:dyDescent="0.2"/>
    <row r="53" spans="104:116" ht="13.2" x14ac:dyDescent="0.2">
      <c r="DL53" s="247"/>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7"/>
      <c r="DD67" s="247"/>
      <c r="DE67" s="247"/>
      <c r="DF67" s="247"/>
      <c r="DG67" s="247"/>
      <c r="DH67" s="247"/>
      <c r="DI67" s="247"/>
      <c r="DJ67" s="247"/>
      <c r="DK67" s="247"/>
      <c r="DL67" s="247"/>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YigJL/Ep1NoUZw5UC1NVrpDrg8TBizk4EyfilzwiFCNql6NaSsXgNhWrlpq7fpvtYuZLvjUORI7JzYp9X0BzpQ==" saltValue="ngWyOO4CDmF7y0PenVwIsw==" spinCount="100000"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12" zoomScale="70" zoomScaleSheetLayoutView="70" workbookViewId="0"/>
  </sheetViews>
  <sheetFormatPr defaultColWidth="0" defaultRowHeight="13.5" customHeight="1" zeroHeight="1" x14ac:dyDescent="0.2"/>
  <cols>
    <col min="1" max="36" width="2.44140625" style="249" customWidth="1"/>
    <col min="37" max="44" width="17" style="249" customWidth="1"/>
    <col min="45" max="45" width="6.109375" style="256" customWidth="1"/>
    <col min="46" max="46" width="3" style="254" customWidth="1"/>
    <col min="47" max="47" width="19.109375" style="249" hidden="1" customWidth="1"/>
    <col min="48" max="52" width="12.6640625" style="249" hidden="1" customWidth="1"/>
    <col min="53" max="16384" width="8.6640625" style="249" hidden="1"/>
  </cols>
  <sheetData>
    <row r="1" spans="1:46" ht="13.2" x14ac:dyDescent="0.2">
      <c r="AS1" s="250"/>
      <c r="AT1" s="250"/>
    </row>
    <row r="2" spans="1:46" ht="13.2" x14ac:dyDescent="0.2">
      <c r="AS2" s="250"/>
      <c r="AT2" s="250"/>
    </row>
    <row r="3" spans="1:46" ht="13.2" x14ac:dyDescent="0.2">
      <c r="AS3" s="250"/>
      <c r="AT3" s="250"/>
    </row>
    <row r="4" spans="1:46" ht="13.2" x14ac:dyDescent="0.2">
      <c r="AS4" s="250"/>
      <c r="AT4" s="250"/>
    </row>
    <row r="5" spans="1:46" ht="16.2" x14ac:dyDescent="0.2">
      <c r="A5" s="251" t="s">
        <v>474</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2"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475</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476</v>
      </c>
      <c r="AP7" s="260"/>
      <c r="AQ7" s="261" t="s">
        <v>477</v>
      </c>
      <c r="AR7" s="262"/>
    </row>
    <row r="8" spans="1:46" ht="13.2"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478</v>
      </c>
      <c r="AQ8" s="267" t="s">
        <v>479</v>
      </c>
      <c r="AR8" s="268" t="s">
        <v>480</v>
      </c>
    </row>
    <row r="9" spans="1:46" ht="13.2"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481</v>
      </c>
      <c r="AL9" s="1117"/>
      <c r="AM9" s="1117"/>
      <c r="AN9" s="1118"/>
      <c r="AO9" s="269">
        <v>19627705</v>
      </c>
      <c r="AP9" s="269">
        <v>90834</v>
      </c>
      <c r="AQ9" s="270">
        <v>69750</v>
      </c>
      <c r="AR9" s="271">
        <v>30.2</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482</v>
      </c>
      <c r="AL10" s="1117"/>
      <c r="AM10" s="1117"/>
      <c r="AN10" s="1118"/>
      <c r="AO10" s="272">
        <v>332837</v>
      </c>
      <c r="AP10" s="272">
        <v>1540</v>
      </c>
      <c r="AQ10" s="273">
        <v>1158</v>
      </c>
      <c r="AR10" s="274">
        <v>33</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483</v>
      </c>
      <c r="AL11" s="1117"/>
      <c r="AM11" s="1117"/>
      <c r="AN11" s="1118"/>
      <c r="AO11" s="272" t="s">
        <v>484</v>
      </c>
      <c r="AP11" s="272" t="s">
        <v>484</v>
      </c>
      <c r="AQ11" s="273" t="s">
        <v>484</v>
      </c>
      <c r="AR11" s="274" t="s">
        <v>484</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485</v>
      </c>
      <c r="AL12" s="1117"/>
      <c r="AM12" s="1117"/>
      <c r="AN12" s="1118"/>
      <c r="AO12" s="272" t="s">
        <v>484</v>
      </c>
      <c r="AP12" s="272" t="s">
        <v>484</v>
      </c>
      <c r="AQ12" s="273" t="s">
        <v>484</v>
      </c>
      <c r="AR12" s="274" t="s">
        <v>484</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486</v>
      </c>
      <c r="AL13" s="1117"/>
      <c r="AM13" s="1117"/>
      <c r="AN13" s="1118"/>
      <c r="AO13" s="272">
        <v>724119</v>
      </c>
      <c r="AP13" s="272">
        <v>3351</v>
      </c>
      <c r="AQ13" s="273">
        <v>2380</v>
      </c>
      <c r="AR13" s="274">
        <v>40.799999999999997</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487</v>
      </c>
      <c r="AL14" s="1117"/>
      <c r="AM14" s="1117"/>
      <c r="AN14" s="1118"/>
      <c r="AO14" s="272">
        <v>370794</v>
      </c>
      <c r="AP14" s="272">
        <v>1716</v>
      </c>
      <c r="AQ14" s="273">
        <v>1678</v>
      </c>
      <c r="AR14" s="274">
        <v>2.2999999999999998</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488</v>
      </c>
      <c r="AL15" s="1120"/>
      <c r="AM15" s="1120"/>
      <c r="AN15" s="1121"/>
      <c r="AO15" s="272">
        <v>-1019470</v>
      </c>
      <c r="AP15" s="272">
        <v>-4718</v>
      </c>
      <c r="AQ15" s="273">
        <v>-4869</v>
      </c>
      <c r="AR15" s="274">
        <v>-3.1</v>
      </c>
    </row>
    <row r="16" spans="1:46" ht="13.2"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177</v>
      </c>
      <c r="AL16" s="1120"/>
      <c r="AM16" s="1120"/>
      <c r="AN16" s="1121"/>
      <c r="AO16" s="272">
        <v>20035985</v>
      </c>
      <c r="AP16" s="272">
        <v>92723</v>
      </c>
      <c r="AQ16" s="273">
        <v>70096</v>
      </c>
      <c r="AR16" s="274">
        <v>32.299999999999997</v>
      </c>
    </row>
    <row r="17" spans="1:46" ht="13.2"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2"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2"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489</v>
      </c>
      <c r="AL19" s="250"/>
      <c r="AM19" s="250"/>
      <c r="AN19" s="250"/>
      <c r="AO19" s="250"/>
      <c r="AP19" s="250"/>
      <c r="AQ19" s="250"/>
      <c r="AR19" s="250"/>
    </row>
    <row r="20" spans="1:46" ht="13.2"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490</v>
      </c>
      <c r="AP20" s="281" t="s">
        <v>491</v>
      </c>
      <c r="AQ20" s="282" t="s">
        <v>492</v>
      </c>
      <c r="AR20" s="283"/>
    </row>
    <row r="21" spans="1:46" s="289" customFormat="1" ht="13.2"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493</v>
      </c>
      <c r="AL21" s="1123"/>
      <c r="AM21" s="1123"/>
      <c r="AN21" s="1124"/>
      <c r="AO21" s="285">
        <v>8.6999999999999993</v>
      </c>
      <c r="AP21" s="286">
        <v>6.37</v>
      </c>
      <c r="AQ21" s="287">
        <v>2.33</v>
      </c>
      <c r="AR21" s="255"/>
      <c r="AS21" s="288"/>
      <c r="AT21" s="284"/>
    </row>
    <row r="22" spans="1:46" s="289" customFormat="1" ht="13.2"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494</v>
      </c>
      <c r="AL22" s="1123"/>
      <c r="AM22" s="1123"/>
      <c r="AN22" s="1124"/>
      <c r="AO22" s="290">
        <v>97.2</v>
      </c>
      <c r="AP22" s="291">
        <v>98.4</v>
      </c>
      <c r="AQ22" s="292">
        <v>-1.2</v>
      </c>
      <c r="AR22" s="276"/>
      <c r="AS22" s="288"/>
      <c r="AT22" s="284"/>
    </row>
    <row r="23" spans="1:46" s="289" customFormat="1" ht="13.2"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x14ac:dyDescent="0.2">
      <c r="A26" s="1113" t="s">
        <v>495</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ht="13.2" x14ac:dyDescent="0.2">
      <c r="A27" s="297"/>
      <c r="AO27" s="250"/>
      <c r="AP27" s="250"/>
      <c r="AQ27" s="250"/>
      <c r="AR27" s="250"/>
      <c r="AS27" s="250"/>
      <c r="AT27" s="250"/>
    </row>
    <row r="28" spans="1:46" ht="16.2" x14ac:dyDescent="0.2">
      <c r="A28" s="251" t="s">
        <v>496</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2"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497</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476</v>
      </c>
      <c r="AP30" s="260"/>
      <c r="AQ30" s="261" t="s">
        <v>477</v>
      </c>
      <c r="AR30" s="262"/>
    </row>
    <row r="31" spans="1:46" ht="13.2"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478</v>
      </c>
      <c r="AQ31" s="267" t="s">
        <v>479</v>
      </c>
      <c r="AR31" s="268" t="s">
        <v>480</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498</v>
      </c>
      <c r="AL32" s="1131"/>
      <c r="AM32" s="1131"/>
      <c r="AN32" s="1132"/>
      <c r="AO32" s="300">
        <v>1031708</v>
      </c>
      <c r="AP32" s="300">
        <v>4775</v>
      </c>
      <c r="AQ32" s="301">
        <v>4451</v>
      </c>
      <c r="AR32" s="302">
        <v>7.3</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499</v>
      </c>
      <c r="AL33" s="1131"/>
      <c r="AM33" s="1131"/>
      <c r="AN33" s="1132"/>
      <c r="AO33" s="300" t="s">
        <v>484</v>
      </c>
      <c r="AP33" s="300" t="s">
        <v>484</v>
      </c>
      <c r="AQ33" s="301" t="s">
        <v>484</v>
      </c>
      <c r="AR33" s="302" t="s">
        <v>484</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500</v>
      </c>
      <c r="AL34" s="1131"/>
      <c r="AM34" s="1131"/>
      <c r="AN34" s="1132"/>
      <c r="AO34" s="300">
        <v>178180</v>
      </c>
      <c r="AP34" s="300">
        <v>825</v>
      </c>
      <c r="AQ34" s="301">
        <v>416</v>
      </c>
      <c r="AR34" s="302">
        <v>98.3</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501</v>
      </c>
      <c r="AL35" s="1131"/>
      <c r="AM35" s="1131"/>
      <c r="AN35" s="1132"/>
      <c r="AO35" s="300">
        <v>119093</v>
      </c>
      <c r="AP35" s="300">
        <v>551</v>
      </c>
      <c r="AQ35" s="301">
        <v>18</v>
      </c>
      <c r="AR35" s="302">
        <v>2961.1</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502</v>
      </c>
      <c r="AL36" s="1131"/>
      <c r="AM36" s="1131"/>
      <c r="AN36" s="1132"/>
      <c r="AO36" s="300">
        <v>144940</v>
      </c>
      <c r="AP36" s="300">
        <v>671</v>
      </c>
      <c r="AQ36" s="301">
        <v>532</v>
      </c>
      <c r="AR36" s="302">
        <v>26.1</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503</v>
      </c>
      <c r="AL37" s="1131"/>
      <c r="AM37" s="1131"/>
      <c r="AN37" s="1132"/>
      <c r="AO37" s="300">
        <v>12010</v>
      </c>
      <c r="AP37" s="300">
        <v>56</v>
      </c>
      <c r="AQ37" s="301">
        <v>1760</v>
      </c>
      <c r="AR37" s="302">
        <v>-96.8</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504</v>
      </c>
      <c r="AL38" s="1134"/>
      <c r="AM38" s="1134"/>
      <c r="AN38" s="1135"/>
      <c r="AO38" s="303" t="s">
        <v>484</v>
      </c>
      <c r="AP38" s="303" t="s">
        <v>484</v>
      </c>
      <c r="AQ38" s="304" t="s">
        <v>484</v>
      </c>
      <c r="AR38" s="292" t="s">
        <v>484</v>
      </c>
      <c r="AS38" s="299"/>
    </row>
    <row r="39" spans="1:46" ht="13.2"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505</v>
      </c>
      <c r="AL39" s="1134"/>
      <c r="AM39" s="1134"/>
      <c r="AN39" s="1135"/>
      <c r="AO39" s="300">
        <v>-38111</v>
      </c>
      <c r="AP39" s="300">
        <v>-176</v>
      </c>
      <c r="AQ39" s="301">
        <v>-15</v>
      </c>
      <c r="AR39" s="302">
        <v>1073.3</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506</v>
      </c>
      <c r="AL40" s="1131"/>
      <c r="AM40" s="1131"/>
      <c r="AN40" s="1132"/>
      <c r="AO40" s="300">
        <v>-1901519</v>
      </c>
      <c r="AP40" s="300">
        <v>-8800</v>
      </c>
      <c r="AQ40" s="301">
        <v>-9977</v>
      </c>
      <c r="AR40" s="302">
        <v>-11.8</v>
      </c>
      <c r="AS40" s="299"/>
    </row>
    <row r="41" spans="1:46" ht="13.2"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287</v>
      </c>
      <c r="AL41" s="1137"/>
      <c r="AM41" s="1137"/>
      <c r="AN41" s="1138"/>
      <c r="AO41" s="300">
        <v>-453699</v>
      </c>
      <c r="AP41" s="300">
        <v>-2100</v>
      </c>
      <c r="AQ41" s="301">
        <v>-2814</v>
      </c>
      <c r="AR41" s="302">
        <v>-25.4</v>
      </c>
      <c r="AS41" s="299"/>
    </row>
    <row r="42" spans="1:46" ht="13.2"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2"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2"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507</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2"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508</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476</v>
      </c>
      <c r="AN49" s="1127" t="s">
        <v>509</v>
      </c>
      <c r="AO49" s="1128"/>
      <c r="AP49" s="1128"/>
      <c r="AQ49" s="1128"/>
      <c r="AR49" s="1129"/>
    </row>
    <row r="50" spans="1:44" ht="13.2"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510</v>
      </c>
      <c r="AO50" s="317" t="s">
        <v>511</v>
      </c>
      <c r="AP50" s="318" t="s">
        <v>512</v>
      </c>
      <c r="AQ50" s="319" t="s">
        <v>513</v>
      </c>
      <c r="AR50" s="320" t="s">
        <v>514</v>
      </c>
    </row>
    <row r="51" spans="1:44" ht="13.2"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515</v>
      </c>
      <c r="AL51" s="313"/>
      <c r="AM51" s="321">
        <v>7550335</v>
      </c>
      <c r="AN51" s="322">
        <v>37076</v>
      </c>
      <c r="AO51" s="323">
        <v>-15.4</v>
      </c>
      <c r="AP51" s="324">
        <v>50465</v>
      </c>
      <c r="AQ51" s="325">
        <v>-2.4</v>
      </c>
      <c r="AR51" s="326">
        <v>-13</v>
      </c>
    </row>
    <row r="52" spans="1:44" ht="13.2"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516</v>
      </c>
      <c r="AM52" s="329">
        <v>6507511</v>
      </c>
      <c r="AN52" s="330">
        <v>31955</v>
      </c>
      <c r="AO52" s="331">
        <v>-13.3</v>
      </c>
      <c r="AP52" s="332">
        <v>34193</v>
      </c>
      <c r="AQ52" s="333">
        <v>-8.1</v>
      </c>
      <c r="AR52" s="334">
        <v>-5.2</v>
      </c>
    </row>
    <row r="53" spans="1:44" ht="13.2"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517</v>
      </c>
      <c r="AL53" s="313"/>
      <c r="AM53" s="321">
        <v>9529209</v>
      </c>
      <c r="AN53" s="322">
        <v>46779</v>
      </c>
      <c r="AO53" s="323">
        <v>26.2</v>
      </c>
      <c r="AP53" s="324">
        <v>51679</v>
      </c>
      <c r="AQ53" s="325">
        <v>2.4</v>
      </c>
      <c r="AR53" s="326">
        <v>23.8</v>
      </c>
    </row>
    <row r="54" spans="1:44" ht="13.2"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516</v>
      </c>
      <c r="AM54" s="329">
        <v>7727601</v>
      </c>
      <c r="AN54" s="330">
        <v>37935</v>
      </c>
      <c r="AO54" s="331">
        <v>18.7</v>
      </c>
      <c r="AP54" s="332">
        <v>35132</v>
      </c>
      <c r="AQ54" s="333">
        <v>2.7</v>
      </c>
      <c r="AR54" s="334">
        <v>16</v>
      </c>
    </row>
    <row r="55" spans="1:44" ht="13.2"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518</v>
      </c>
      <c r="AL55" s="313"/>
      <c r="AM55" s="321">
        <v>5735132</v>
      </c>
      <c r="AN55" s="322">
        <v>27642</v>
      </c>
      <c r="AO55" s="323">
        <v>-40.9</v>
      </c>
      <c r="AP55" s="324">
        <v>49665</v>
      </c>
      <c r="AQ55" s="325">
        <v>-3.9</v>
      </c>
      <c r="AR55" s="326">
        <v>-37</v>
      </c>
    </row>
    <row r="56" spans="1:44" ht="13.2"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516</v>
      </c>
      <c r="AM56" s="329">
        <v>4893454</v>
      </c>
      <c r="AN56" s="330">
        <v>23585</v>
      </c>
      <c r="AO56" s="331">
        <v>-37.799999999999997</v>
      </c>
      <c r="AP56" s="332">
        <v>34678</v>
      </c>
      <c r="AQ56" s="333">
        <v>-1.3</v>
      </c>
      <c r="AR56" s="334">
        <v>-36.5</v>
      </c>
    </row>
    <row r="57" spans="1:44" ht="13.2"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519</v>
      </c>
      <c r="AL57" s="313"/>
      <c r="AM57" s="321">
        <v>8826818</v>
      </c>
      <c r="AN57" s="322">
        <v>41560</v>
      </c>
      <c r="AO57" s="323">
        <v>50.4</v>
      </c>
      <c r="AP57" s="324">
        <v>63439</v>
      </c>
      <c r="AQ57" s="325">
        <v>27.7</v>
      </c>
      <c r="AR57" s="326">
        <v>22.7</v>
      </c>
    </row>
    <row r="58" spans="1:44" ht="13.2"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516</v>
      </c>
      <c r="AM58" s="329">
        <v>7876460</v>
      </c>
      <c r="AN58" s="330">
        <v>37085</v>
      </c>
      <c r="AO58" s="331">
        <v>57.2</v>
      </c>
      <c r="AP58" s="332">
        <v>46463</v>
      </c>
      <c r="AQ58" s="333">
        <v>34</v>
      </c>
      <c r="AR58" s="334">
        <v>23.2</v>
      </c>
    </row>
    <row r="59" spans="1:44" ht="13.2"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520</v>
      </c>
      <c r="AL59" s="313"/>
      <c r="AM59" s="321">
        <v>10284400</v>
      </c>
      <c r="AN59" s="322">
        <v>47594</v>
      </c>
      <c r="AO59" s="323">
        <v>14.5</v>
      </c>
      <c r="AP59" s="324">
        <v>60097</v>
      </c>
      <c r="AQ59" s="325">
        <v>-5.3</v>
      </c>
      <c r="AR59" s="326">
        <v>19.8</v>
      </c>
    </row>
    <row r="60" spans="1:44" ht="13.2"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516</v>
      </c>
      <c r="AM60" s="329">
        <v>9393670</v>
      </c>
      <c r="AN60" s="330">
        <v>43472</v>
      </c>
      <c r="AO60" s="331">
        <v>17.2</v>
      </c>
      <c r="AP60" s="332">
        <v>43011</v>
      </c>
      <c r="AQ60" s="333">
        <v>-7.4</v>
      </c>
      <c r="AR60" s="334">
        <v>24.6</v>
      </c>
    </row>
    <row r="61" spans="1:44" ht="13.2"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521</v>
      </c>
      <c r="AL61" s="335"/>
      <c r="AM61" s="336">
        <v>8385179</v>
      </c>
      <c r="AN61" s="337">
        <v>40130</v>
      </c>
      <c r="AO61" s="338">
        <v>7</v>
      </c>
      <c r="AP61" s="339">
        <v>55069</v>
      </c>
      <c r="AQ61" s="340">
        <v>3.7</v>
      </c>
      <c r="AR61" s="326">
        <v>3.3</v>
      </c>
    </row>
    <row r="62" spans="1:44" ht="13.2"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516</v>
      </c>
      <c r="AM62" s="329">
        <v>7279739</v>
      </c>
      <c r="AN62" s="330">
        <v>34806</v>
      </c>
      <c r="AO62" s="331">
        <v>8.4</v>
      </c>
      <c r="AP62" s="332">
        <v>38695</v>
      </c>
      <c r="AQ62" s="333">
        <v>4</v>
      </c>
      <c r="AR62" s="334">
        <v>4.4000000000000004</v>
      </c>
    </row>
    <row r="63" spans="1:44" ht="13.2"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2"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2"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2" hidden="1" x14ac:dyDescent="0.2">
      <c r="AK70" s="250"/>
      <c r="AL70" s="250"/>
      <c r="AM70" s="250"/>
      <c r="AN70" s="250"/>
      <c r="AO70" s="250"/>
      <c r="AP70" s="250"/>
      <c r="AQ70" s="250"/>
      <c r="AR70" s="250"/>
    </row>
    <row r="71" spans="1:46" ht="13.2" hidden="1" x14ac:dyDescent="0.2">
      <c r="AK71" s="250"/>
      <c r="AL71" s="250"/>
      <c r="AM71" s="250"/>
      <c r="AN71" s="250"/>
      <c r="AO71" s="250"/>
      <c r="AP71" s="250"/>
      <c r="AQ71" s="250"/>
      <c r="AR71" s="250"/>
    </row>
    <row r="72" spans="1:46" ht="13.2" hidden="1" x14ac:dyDescent="0.2">
      <c r="AK72" s="250"/>
      <c r="AL72" s="250"/>
      <c r="AM72" s="250"/>
      <c r="AN72" s="250"/>
      <c r="AO72" s="250"/>
      <c r="AP72" s="250"/>
      <c r="AQ72" s="250"/>
      <c r="AR72" s="250"/>
    </row>
    <row r="73" spans="1:46" ht="13.2" hidden="1" x14ac:dyDescent="0.2">
      <c r="AK73" s="250"/>
      <c r="AL73" s="250"/>
      <c r="AM73" s="250"/>
      <c r="AN73" s="250"/>
      <c r="AO73" s="250"/>
      <c r="AP73" s="250"/>
      <c r="AQ73" s="250"/>
      <c r="AR73" s="250"/>
    </row>
  </sheetData>
  <sheetProtection algorithmName="SHA-512" hashValue="ot+Ifd33RTHANPA6OIFtVoAIid1jWde90S/PiSmh9t4DK9Pc9FCeUbrmUpFXGQ9nmEoS7IAGN5TPSs9xyRrS6w==" saltValue="W3SbnVboHdeI81XKUkdei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55" zoomScaleNormal="55" zoomScaleSheetLayoutView="55" workbookViewId="0"/>
  </sheetViews>
  <sheetFormatPr defaultColWidth="0" defaultRowHeight="13.5" customHeight="1" zeroHeight="1" x14ac:dyDescent="0.2"/>
  <cols>
    <col min="1" max="125" width="2.441406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2" x14ac:dyDescent="0.2">
      <c r="B2" s="247"/>
      <c r="DG2" s="247"/>
    </row>
    <row r="3" spans="2:125" ht="13.2"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2" x14ac:dyDescent="0.2"/>
    <row r="5" spans="2:125" ht="13.2" x14ac:dyDescent="0.2"/>
    <row r="6" spans="2:125" ht="13.2" x14ac:dyDescent="0.2"/>
    <row r="7" spans="2:125" ht="13.2" x14ac:dyDescent="0.2"/>
    <row r="8" spans="2:125" ht="13.2" x14ac:dyDescent="0.2"/>
    <row r="9" spans="2:125" ht="13.2" x14ac:dyDescent="0.2">
      <c r="DU9" s="247"/>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7"/>
    </row>
    <row r="18" spans="125:125" ht="13.2" x14ac:dyDescent="0.2"/>
    <row r="19" spans="125:125" ht="13.2" x14ac:dyDescent="0.2"/>
    <row r="20" spans="125:125" ht="13.2" x14ac:dyDescent="0.2">
      <c r="DU20" s="247"/>
    </row>
    <row r="21" spans="125:125" ht="13.2" x14ac:dyDescent="0.2">
      <c r="DU21" s="247"/>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7"/>
    </row>
    <row r="29" spans="125:125" ht="13.2" x14ac:dyDescent="0.2"/>
    <row r="30" spans="125:125" ht="13.2" x14ac:dyDescent="0.2"/>
    <row r="31" spans="125:125" ht="13.2" x14ac:dyDescent="0.2"/>
    <row r="32" spans="125:125" ht="13.2" x14ac:dyDescent="0.2"/>
    <row r="33" spans="2:125" ht="13.2" x14ac:dyDescent="0.2">
      <c r="B33" s="247"/>
      <c r="G33" s="247"/>
      <c r="I33" s="247"/>
    </row>
    <row r="34" spans="2:125" ht="13.2" x14ac:dyDescent="0.2">
      <c r="C34" s="247"/>
      <c r="P34" s="247"/>
      <c r="DE34" s="247"/>
      <c r="DH34" s="247"/>
    </row>
    <row r="35" spans="2:125" ht="13.2" x14ac:dyDescent="0.2">
      <c r="D35" s="247"/>
      <c r="E35" s="247"/>
      <c r="DG35" s="247"/>
      <c r="DJ35" s="247"/>
      <c r="DP35" s="247"/>
      <c r="DQ35" s="247"/>
      <c r="DR35" s="247"/>
      <c r="DS35" s="247"/>
      <c r="DT35" s="247"/>
      <c r="DU35" s="247"/>
    </row>
    <row r="36" spans="2:125" ht="13.2"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2" x14ac:dyDescent="0.2">
      <c r="DU37" s="247"/>
    </row>
    <row r="38" spans="2:125" ht="13.2" x14ac:dyDescent="0.2">
      <c r="DT38" s="247"/>
      <c r="DU38" s="247"/>
    </row>
    <row r="39" spans="2:125" ht="13.2" x14ac:dyDescent="0.2"/>
    <row r="40" spans="2:125" ht="13.2" x14ac:dyDescent="0.2">
      <c r="DH40" s="247"/>
    </row>
    <row r="41" spans="2:125" ht="13.2" x14ac:dyDescent="0.2">
      <c r="DE41" s="247"/>
    </row>
    <row r="42" spans="2:125" ht="13.2" x14ac:dyDescent="0.2">
      <c r="DG42" s="247"/>
      <c r="DJ42" s="247"/>
    </row>
    <row r="43" spans="2:125" ht="13.2"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2" x14ac:dyDescent="0.2">
      <c r="DU44" s="247"/>
    </row>
    <row r="45" spans="2:125" ht="13.2" x14ac:dyDescent="0.2"/>
    <row r="46" spans="2:125" ht="13.2" x14ac:dyDescent="0.2"/>
    <row r="47" spans="2:125" ht="13.2" x14ac:dyDescent="0.2"/>
    <row r="48" spans="2:125" ht="13.2" x14ac:dyDescent="0.2">
      <c r="DT48" s="247"/>
      <c r="DU48" s="247"/>
    </row>
    <row r="49" spans="120:125" ht="13.2" x14ac:dyDescent="0.2">
      <c r="DU49" s="247"/>
    </row>
    <row r="50" spans="120:125" ht="13.2" x14ac:dyDescent="0.2">
      <c r="DU50" s="247"/>
    </row>
    <row r="51" spans="120:125" ht="13.2" x14ac:dyDescent="0.2">
      <c r="DP51" s="247"/>
      <c r="DQ51" s="247"/>
      <c r="DR51" s="247"/>
      <c r="DS51" s="247"/>
      <c r="DT51" s="247"/>
      <c r="DU51" s="247"/>
    </row>
    <row r="52" spans="120:125" ht="13.2" x14ac:dyDescent="0.2"/>
    <row r="53" spans="120:125" ht="13.2" x14ac:dyDescent="0.2"/>
    <row r="54" spans="120:125" ht="13.2" x14ac:dyDescent="0.2">
      <c r="DU54" s="247"/>
    </row>
    <row r="55" spans="120:125" ht="13.2" x14ac:dyDescent="0.2"/>
    <row r="56" spans="120:125" ht="13.2" x14ac:dyDescent="0.2"/>
    <row r="57" spans="120:125" ht="13.2" x14ac:dyDescent="0.2"/>
    <row r="58" spans="120:125" ht="13.2" x14ac:dyDescent="0.2">
      <c r="DU58" s="247"/>
    </row>
    <row r="59" spans="120:125" ht="13.2" x14ac:dyDescent="0.2"/>
    <row r="60" spans="120:125" ht="13.2" x14ac:dyDescent="0.2"/>
    <row r="61" spans="120:125" ht="13.2" x14ac:dyDescent="0.2"/>
    <row r="62" spans="120:125" ht="13.2" x14ac:dyDescent="0.2"/>
    <row r="63" spans="120:125" ht="13.2" x14ac:dyDescent="0.2">
      <c r="DU63" s="247"/>
    </row>
    <row r="64" spans="120:125" ht="13.2" x14ac:dyDescent="0.2">
      <c r="DT64" s="247"/>
      <c r="DU64" s="247"/>
    </row>
    <row r="65" spans="123:125" ht="13.2" x14ac:dyDescent="0.2"/>
    <row r="66" spans="123:125" ht="13.2" x14ac:dyDescent="0.2"/>
    <row r="67" spans="123:125" ht="13.2" x14ac:dyDescent="0.2"/>
    <row r="68" spans="123:125" ht="13.2" x14ac:dyDescent="0.2"/>
    <row r="69" spans="123:125" ht="13.2" x14ac:dyDescent="0.2">
      <c r="DS69" s="247"/>
      <c r="DT69" s="247"/>
      <c r="DU69" s="247"/>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7"/>
    </row>
    <row r="83" spans="116:125" ht="13.2" x14ac:dyDescent="0.2">
      <c r="DM83" s="247"/>
      <c r="DN83" s="247"/>
      <c r="DO83" s="247"/>
      <c r="DP83" s="247"/>
      <c r="DQ83" s="247"/>
      <c r="DR83" s="247"/>
      <c r="DS83" s="247"/>
      <c r="DT83" s="247"/>
      <c r="DU83" s="247"/>
    </row>
    <row r="84" spans="116:125" ht="13.2" x14ac:dyDescent="0.2"/>
    <row r="85" spans="116:125" ht="13.2" x14ac:dyDescent="0.2"/>
    <row r="86" spans="116:125" ht="13.2" x14ac:dyDescent="0.2"/>
    <row r="87" spans="116:125" ht="13.2" x14ac:dyDescent="0.2"/>
    <row r="88" spans="116:125" ht="13.2" x14ac:dyDescent="0.2">
      <c r="DU88" s="247"/>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473</v>
      </c>
    </row>
    <row r="121" spans="125:125" ht="13.5" hidden="1" customHeight="1" x14ac:dyDescent="0.2">
      <c r="DU121" s="247"/>
    </row>
  </sheetData>
  <sheetProtection algorithmName="SHA-512" hashValue="ADfX570+0Tpk6Tn1Rtvf9T5fSqs3EF5DIwBqNZfzJkQBIZmU5VVBmUVD3caK39w8Z+62KyWgEgTUPXOd5ZJ6HA==" saltValue="IzU5042RlVXZkc89vlgsi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55" zoomScaleNormal="55" zoomScaleSheetLayoutView="55" workbookViewId="0"/>
  </sheetViews>
  <sheetFormatPr defaultColWidth="0" defaultRowHeight="13.5" customHeight="1" zeroHeight="1" x14ac:dyDescent="0.2"/>
  <cols>
    <col min="1" max="125" width="2.441406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2" x14ac:dyDescent="0.2">
      <c r="B2" s="247"/>
      <c r="T2" s="247"/>
    </row>
    <row r="3" spans="1:125" ht="13.2"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7"/>
      <c r="G33" s="247"/>
      <c r="I33" s="247"/>
    </row>
    <row r="34" spans="2:125" ht="13.2" x14ac:dyDescent="0.2">
      <c r="C34" s="247"/>
      <c r="P34" s="247"/>
      <c r="R34" s="247"/>
      <c r="U34" s="247"/>
    </row>
    <row r="35" spans="2:125" ht="13.2"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2" x14ac:dyDescent="0.2">
      <c r="F36" s="247"/>
      <c r="H36" s="247"/>
      <c r="J36" s="247"/>
      <c r="K36" s="247"/>
      <c r="L36" s="247"/>
      <c r="M36" s="247"/>
      <c r="N36" s="247"/>
      <c r="O36" s="247"/>
      <c r="Q36" s="247"/>
      <c r="S36" s="247"/>
      <c r="V36" s="247"/>
    </row>
    <row r="37" spans="2:125" ht="13.2" x14ac:dyDescent="0.2"/>
    <row r="38" spans="2:125" ht="13.2" x14ac:dyDescent="0.2"/>
    <row r="39" spans="2:125" ht="13.2" x14ac:dyDescent="0.2"/>
    <row r="40" spans="2:125" ht="13.2" x14ac:dyDescent="0.2">
      <c r="U40" s="247"/>
    </row>
    <row r="41" spans="2:125" ht="13.2" x14ac:dyDescent="0.2">
      <c r="R41" s="247"/>
    </row>
    <row r="42" spans="2:125" ht="13.2"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2" x14ac:dyDescent="0.2">
      <c r="Q43" s="247"/>
      <c r="S43" s="247"/>
      <c r="V43" s="247"/>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473</v>
      </c>
    </row>
  </sheetData>
  <sheetProtection algorithmName="SHA-512" hashValue="eaYWm/DFl6kSe86889Q+PONSeCk9ME54Qgc7uvwwjGD5OfHBRtQpfxmAPDu5T+2z2XT+nHA6C/5tYLHsv76kIQ==" saltValue="Bj0cp70fXNnV7Xp4OQgjj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17" zoomScale="70" zoomScaleNormal="7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2">
      <c r="B47" s="10"/>
      <c r="C47" s="1139" t="s">
        <v>3</v>
      </c>
      <c r="D47" s="1139"/>
      <c r="E47" s="1140"/>
      <c r="F47" s="11">
        <v>17.47</v>
      </c>
      <c r="G47" s="12">
        <v>18.059999999999999</v>
      </c>
      <c r="H47" s="12">
        <v>20.03</v>
      </c>
      <c r="I47" s="12">
        <v>25.68</v>
      </c>
      <c r="J47" s="13">
        <v>24.41</v>
      </c>
    </row>
    <row r="48" spans="2:10" ht="57.75" customHeight="1" x14ac:dyDescent="0.2">
      <c r="B48" s="14"/>
      <c r="C48" s="1141" t="s">
        <v>4</v>
      </c>
      <c r="D48" s="1141"/>
      <c r="E48" s="1142"/>
      <c r="F48" s="15">
        <v>14.07</v>
      </c>
      <c r="G48" s="16">
        <v>17.61</v>
      </c>
      <c r="H48" s="16">
        <v>13.31</v>
      </c>
      <c r="I48" s="16">
        <v>11.73</v>
      </c>
      <c r="J48" s="17">
        <v>12.9</v>
      </c>
    </row>
    <row r="49" spans="2:10" ht="57.75" customHeight="1" thickBot="1" x14ac:dyDescent="0.25">
      <c r="B49" s="18"/>
      <c r="C49" s="1143" t="s">
        <v>5</v>
      </c>
      <c r="D49" s="1143"/>
      <c r="E49" s="1144"/>
      <c r="F49" s="19">
        <v>4.7699999999999996</v>
      </c>
      <c r="G49" s="20">
        <v>5.96</v>
      </c>
      <c r="H49" s="20" t="s">
        <v>528</v>
      </c>
      <c r="I49" s="20">
        <v>6.22</v>
      </c>
      <c r="J49" s="21">
        <v>2.02</v>
      </c>
    </row>
    <row r="50" spans="2:10" ht="13.2" x14ac:dyDescent="0.2"/>
  </sheetData>
  <sheetProtection algorithmName="SHA-512" hashValue="hsRMNbfp8elG0dEZi3ZYIAtkB5fefghbP9wEkGRN/BdWCDkxrqCTCusfq4kgZjOarySJAIFpyzjZvNhW+lgBFA==" saltValue="sm1jt/vqQjkDc67m5iLs6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金子　萌々</cp:lastModifiedBy>
  <cp:lastPrinted>2026-03-11T00:03:41Z</cp:lastPrinted>
  <dcterms:created xsi:type="dcterms:W3CDTF">2026-02-23T05:48:42Z</dcterms:created>
  <dcterms:modified xsi:type="dcterms:W3CDTF">2026-05-22T05:42:36Z</dcterms:modified>
  <cp:category/>
</cp:coreProperties>
</file>