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49DF73A0-399A-4180-8998-D2F6E0400365}" xr6:coauthVersionLast="47" xr6:coauthVersionMax="47" xr10:uidLastSave="{00000000-0000-0000-0000-000000000000}"/>
  <workbookProtection workbookPassword="CCD8" lockStructure="1"/>
  <bookViews>
    <workbookView xWindow="-108" yWindow="-108" windowWidth="23256" windowHeight="12456" xr2:uid="{00000000-000D-0000-FFFF-FFFF00000000}"/>
  </bookViews>
  <sheets>
    <sheet name="様式1-2" sheetId="2" r:id="rId1"/>
    <sheet name="集約用" sheetId="3" r:id="rId2"/>
  </sheets>
  <definedNames>
    <definedName name="_xlnm.Print_Area" localSheetId="0">'様式1-2'!$A$1:$DS$81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3" l="1"/>
  <c r="R2" i="3"/>
  <c r="M2" i="3"/>
  <c r="O2" i="3" s="1"/>
  <c r="G2" i="3"/>
  <c r="K2" i="3" s="1"/>
  <c r="L2" i="3"/>
  <c r="W7" i="2"/>
  <c r="H66" i="2"/>
  <c r="P2" i="3" l="1"/>
  <c r="N2" i="3"/>
  <c r="H2" i="3"/>
  <c r="I2" i="3"/>
  <c r="J2" i="3"/>
  <c r="AI2" i="3" l="1"/>
  <c r="Q2" i="3"/>
  <c r="AN2" i="3"/>
  <c r="AM2" i="3"/>
  <c r="AL2" i="3"/>
  <c r="AK2" i="3"/>
  <c r="AJ2" i="3"/>
  <c r="AH2" i="3"/>
  <c r="AG2" i="3"/>
  <c r="AF2" i="3"/>
  <c r="AE2" i="3"/>
  <c r="AD2" i="3"/>
  <c r="AC2" i="3"/>
  <c r="AB2" i="3"/>
  <c r="AA2" i="3"/>
  <c r="Z2" i="3"/>
  <c r="Y2" i="3"/>
  <c r="X2" i="3"/>
  <c r="U2" i="3"/>
  <c r="T2" i="3"/>
  <c r="A2" i="3"/>
  <c r="F2" i="3"/>
  <c r="E2" i="3"/>
  <c r="D2" i="3"/>
  <c r="B2" i="3"/>
  <c r="C2" i="3"/>
  <c r="AK79" i="2" l="1"/>
  <c r="AK78" i="2"/>
  <c r="N58" i="2"/>
  <c r="V2" i="3" s="1"/>
  <c r="AK76" i="2"/>
  <c r="AK75" i="2"/>
  <c r="AK73" i="2"/>
  <c r="AK72" i="2"/>
  <c r="AK77" i="2"/>
  <c r="AK74" i="2"/>
  <c r="AK71" i="2"/>
  <c r="AK69" i="2"/>
  <c r="AK67" i="2"/>
  <c r="AK64" i="2"/>
  <c r="AK60" i="2"/>
  <c r="AK57" i="2"/>
  <c r="AK56" i="2"/>
  <c r="AK26" i="2"/>
  <c r="AK25" i="2"/>
  <c r="AK21" i="2"/>
  <c r="AK12" i="2"/>
  <c r="AK10" i="2"/>
  <c r="AK14" i="2"/>
  <c r="AK15" i="2"/>
  <c r="AK17" i="2"/>
  <c r="AK7" i="2"/>
  <c r="AK6" i="2"/>
  <c r="AK5" i="2"/>
  <c r="AK4" i="2"/>
  <c r="AK3" i="2"/>
  <c r="C1" i="2" l="1"/>
  <c r="AA58" i="2"/>
  <c r="W2" i="3" s="1"/>
</calcChain>
</file>

<file path=xl/sharedStrings.xml><?xml version="1.0" encoding="utf-8"?>
<sst xmlns="http://schemas.openxmlformats.org/spreadsheetml/2006/main" count="219" uniqueCount="181">
  <si>
    <t>例2）ディナーコース食事券：前菜・魚料理・肉料理・デザート×2名様分</t>
    <rPh sb="0" eb="1">
      <t>レイ</t>
    </rPh>
    <rPh sb="10" eb="13">
      <t>ショクジケン</t>
    </rPh>
    <rPh sb="14" eb="16">
      <t>ゼンサイ</t>
    </rPh>
    <rPh sb="17" eb="18">
      <t>サカナ</t>
    </rPh>
    <rPh sb="18" eb="20">
      <t>リョウリ</t>
    </rPh>
    <rPh sb="21" eb="22">
      <t>ニク</t>
    </rPh>
    <rPh sb="22" eb="24">
      <t>リョウリ</t>
    </rPh>
    <rPh sb="31" eb="32">
      <t>メイ</t>
    </rPh>
    <rPh sb="32" eb="33">
      <t>サマ</t>
    </rPh>
    <rPh sb="33" eb="34">
      <t>ブン</t>
    </rPh>
    <phoneticPr fontId="1"/>
  </si>
  <si>
    <t>　</t>
    <phoneticPr fontId="1"/>
  </si>
  <si>
    <t>寄附想定金額は、寄附者が支払う金額です。最終的な寄付金額は区が指定します。</t>
    <rPh sb="0" eb="2">
      <t>キフ</t>
    </rPh>
    <rPh sb="2" eb="4">
      <t>ソウテイ</t>
    </rPh>
    <rPh sb="4" eb="6">
      <t>キンガク</t>
    </rPh>
    <rPh sb="8" eb="10">
      <t>キフ</t>
    </rPh>
    <rPh sb="10" eb="11">
      <t>シャ</t>
    </rPh>
    <rPh sb="12" eb="14">
      <t>シハラ</t>
    </rPh>
    <rPh sb="15" eb="17">
      <t>キンガク</t>
    </rPh>
    <rPh sb="20" eb="23">
      <t>サイシュウテキ</t>
    </rPh>
    <rPh sb="24" eb="26">
      <t>キフ</t>
    </rPh>
    <rPh sb="26" eb="28">
      <t>キンガク</t>
    </rPh>
    <rPh sb="29" eb="30">
      <t>ク</t>
    </rPh>
    <rPh sb="31" eb="33">
      <t>シテイ</t>
    </rPh>
    <phoneticPr fontId="1"/>
  </si>
  <si>
    <t>円</t>
    <rPh sb="0" eb="1">
      <t>エン</t>
    </rPh>
    <phoneticPr fontId="1"/>
  </si>
  <si>
    <t>返礼品価格には、送料を除き、梱包費・諸経費を含めてください。</t>
    <rPh sb="0" eb="2">
      <t>ヘンレイ</t>
    </rPh>
    <rPh sb="2" eb="3">
      <t>ヒン</t>
    </rPh>
    <rPh sb="3" eb="5">
      <t>カカク</t>
    </rPh>
    <rPh sb="8" eb="10">
      <t>ソウリョウ</t>
    </rPh>
    <rPh sb="11" eb="12">
      <t>ノゾ</t>
    </rPh>
    <rPh sb="14" eb="17">
      <t>コンポウヒ</t>
    </rPh>
    <rPh sb="18" eb="21">
      <t>ショケイヒ</t>
    </rPh>
    <rPh sb="22" eb="23">
      <t>フク</t>
    </rPh>
    <phoneticPr fontId="1"/>
  </si>
  <si>
    <r>
      <t>配送先で送料が異なる場合は、</t>
    </r>
    <r>
      <rPr>
        <u/>
        <sz val="10"/>
        <color theme="1"/>
        <rFont val="UD デジタル 教科書体 NK-R"/>
        <family val="1"/>
        <charset val="128"/>
      </rPr>
      <t>近畿（関西圏）への送料</t>
    </r>
    <r>
      <rPr>
        <sz val="10"/>
        <color theme="1"/>
        <rFont val="UD デジタル 教科書体 NK-R"/>
        <family val="1"/>
        <charset val="128"/>
      </rPr>
      <t>を記載してください。</t>
    </r>
    <rPh sb="0" eb="2">
      <t>ハイソウ</t>
    </rPh>
    <rPh sb="2" eb="3">
      <t>サキ</t>
    </rPh>
    <rPh sb="4" eb="6">
      <t>ソウリョウ</t>
    </rPh>
    <rPh sb="5" eb="6">
      <t>ハイソウ</t>
    </rPh>
    <rPh sb="7" eb="8">
      <t>コト</t>
    </rPh>
    <rPh sb="10" eb="12">
      <t>バアイ</t>
    </rPh>
    <rPh sb="14" eb="16">
      <t>キンキ</t>
    </rPh>
    <rPh sb="17" eb="20">
      <t>カンサイケン</t>
    </rPh>
    <rPh sb="23" eb="25">
      <t>ソウリョウ</t>
    </rPh>
    <rPh sb="26" eb="28">
      <t>キサイ</t>
    </rPh>
    <phoneticPr fontId="1"/>
  </si>
  <si>
    <t>例）落花生、米粉、しょう油（小麦含む）、調味料（アミノ酸等）</t>
    <rPh sb="0" eb="1">
      <t>レイ</t>
    </rPh>
    <rPh sb="2" eb="5">
      <t>ラッカセイ</t>
    </rPh>
    <rPh sb="6" eb="8">
      <t>コメコ</t>
    </rPh>
    <rPh sb="12" eb="13">
      <t>ユ</t>
    </rPh>
    <rPh sb="14" eb="16">
      <t>コムギ</t>
    </rPh>
    <rPh sb="16" eb="17">
      <t>フク</t>
    </rPh>
    <rPh sb="20" eb="23">
      <t>チョウミリョウ</t>
    </rPh>
    <rPh sb="27" eb="28">
      <t>サン</t>
    </rPh>
    <rPh sb="28" eb="29">
      <t>トウ</t>
    </rPh>
    <phoneticPr fontId="1"/>
  </si>
  <si>
    <t>｢その他｣を選択した場合は（　）内に具体的に記入してください。</t>
    <phoneticPr fontId="1"/>
  </si>
  <si>
    <t>例１）特別な梱包・配送方法が必要である。</t>
    <rPh sb="0" eb="1">
      <t>レイ</t>
    </rPh>
    <rPh sb="3" eb="5">
      <t>トクベツ</t>
    </rPh>
    <rPh sb="6" eb="8">
      <t>コンポウ</t>
    </rPh>
    <rPh sb="9" eb="11">
      <t>ハイソウ</t>
    </rPh>
    <rPh sb="11" eb="13">
      <t>ホウホウ</t>
    </rPh>
    <rPh sb="14" eb="16">
      <t>ヒツヨウ</t>
    </rPh>
    <phoneticPr fontId="1"/>
  </si>
  <si>
    <t>申請日</t>
    <rPh sb="0" eb="3">
      <t>シンセイビ</t>
    </rPh>
    <phoneticPr fontId="1"/>
  </si>
  <si>
    <t>１.事業者名</t>
    <rPh sb="2" eb="5">
      <t>ジギョウシャ</t>
    </rPh>
    <rPh sb="5" eb="6">
      <t>メイ</t>
    </rPh>
    <phoneticPr fontId="1"/>
  </si>
  <si>
    <t>返礼品の製造加工工程</t>
    <rPh sb="0" eb="3">
      <t>ヘンレイヒン</t>
    </rPh>
    <rPh sb="4" eb="6">
      <t>セイゾウ</t>
    </rPh>
    <rPh sb="6" eb="8">
      <t>カコウ</t>
    </rPh>
    <rPh sb="8" eb="10">
      <t>コウテイ</t>
    </rPh>
    <phoneticPr fontId="1"/>
  </si>
  <si>
    <t>２.代表者職</t>
    <rPh sb="2" eb="5">
      <t>ダイヒョウシャ</t>
    </rPh>
    <rPh sb="5" eb="6">
      <t>ショク</t>
    </rPh>
    <phoneticPr fontId="1"/>
  </si>
  <si>
    <t>３.代表者氏名</t>
    <rPh sb="2" eb="5">
      <t>ダイヒョウシャ</t>
    </rPh>
    <rPh sb="5" eb="7">
      <t>シメイ</t>
    </rPh>
    <phoneticPr fontId="1"/>
  </si>
  <si>
    <t>４.返礼品名称</t>
    <rPh sb="2" eb="5">
      <t>ヘンレイヒン</t>
    </rPh>
    <rPh sb="5" eb="7">
      <t>メイショウ</t>
    </rPh>
    <phoneticPr fontId="1"/>
  </si>
  <si>
    <t>その他補足事項</t>
    <rPh sb="2" eb="3">
      <t>ホカ</t>
    </rPh>
    <rPh sb="3" eb="5">
      <t>ホソク</t>
    </rPh>
    <rPh sb="5" eb="7">
      <t>ジコウ</t>
    </rPh>
    <phoneticPr fontId="1"/>
  </si>
  <si>
    <t>返礼品として提供するサービスの詳細</t>
    <rPh sb="0" eb="2">
      <t>ヘンレイ</t>
    </rPh>
    <rPh sb="2" eb="3">
      <t>ヒン</t>
    </rPh>
    <rPh sb="6" eb="8">
      <t>テイキョウ</t>
    </rPh>
    <rPh sb="15" eb="17">
      <t>ショウサイ</t>
    </rPh>
    <phoneticPr fontId="1"/>
  </si>
  <si>
    <t>サービス内容</t>
    <rPh sb="4" eb="6">
      <t>ナイヨウ</t>
    </rPh>
    <phoneticPr fontId="1"/>
  </si>
  <si>
    <t>台東区内の提供場所（店舗名、住所）</t>
    <rPh sb="0" eb="4">
      <t>タイトウクナイ</t>
    </rPh>
    <rPh sb="5" eb="7">
      <t>テイキョウ</t>
    </rPh>
    <rPh sb="7" eb="9">
      <t>バショ</t>
    </rPh>
    <rPh sb="10" eb="12">
      <t>テンポ</t>
    </rPh>
    <rPh sb="12" eb="13">
      <t>メイ</t>
    </rPh>
    <rPh sb="14" eb="16">
      <t>ジュウショ</t>
    </rPh>
    <phoneticPr fontId="1"/>
  </si>
  <si>
    <t>７．返礼品提供価格（税込）</t>
    <rPh sb="2" eb="4">
      <t>ヘンレイ</t>
    </rPh>
    <rPh sb="4" eb="5">
      <t>ヒン</t>
    </rPh>
    <rPh sb="5" eb="7">
      <t>テイキョウ</t>
    </rPh>
    <rPh sb="7" eb="9">
      <t>カカク</t>
    </rPh>
    <phoneticPr fontId="1"/>
  </si>
  <si>
    <t>８.返礼品紹介文</t>
    <rPh sb="2" eb="5">
      <t>ヘンレイヒン</t>
    </rPh>
    <rPh sb="5" eb="8">
      <t>ショウカイブン</t>
    </rPh>
    <phoneticPr fontId="1"/>
  </si>
  <si>
    <t>11.備考／注意事項</t>
    <rPh sb="3" eb="5">
      <t>ビコウ</t>
    </rPh>
    <rPh sb="6" eb="10">
      <t>チュウイジコウ</t>
    </rPh>
    <phoneticPr fontId="1"/>
  </si>
  <si>
    <t>12.賞味／利用期限</t>
    <rPh sb="3" eb="5">
      <t>ショウミ</t>
    </rPh>
    <rPh sb="6" eb="8">
      <t>リヨウ</t>
    </rPh>
    <rPh sb="8" eb="9">
      <t>キ</t>
    </rPh>
    <phoneticPr fontId="1"/>
  </si>
  <si>
    <t>13.提供可能時期</t>
    <rPh sb="3" eb="5">
      <t>テイキョウ</t>
    </rPh>
    <rPh sb="5" eb="7">
      <t>カノウ</t>
    </rPh>
    <rPh sb="7" eb="9">
      <t>ジキ</t>
    </rPh>
    <phoneticPr fontId="1"/>
  </si>
  <si>
    <t>14.提供可能数</t>
    <rPh sb="3" eb="5">
      <t>テイキョウ</t>
    </rPh>
    <rPh sb="5" eb="7">
      <t>カノウ</t>
    </rPh>
    <rPh sb="7" eb="8">
      <t>スウ</t>
    </rPh>
    <phoneticPr fontId="1"/>
  </si>
  <si>
    <t>18．発送予定日</t>
    <rPh sb="3" eb="5">
      <t>ハッソウ</t>
    </rPh>
    <rPh sb="5" eb="7">
      <t>ヨテイ</t>
    </rPh>
    <rPh sb="7" eb="8">
      <t>ビ</t>
    </rPh>
    <phoneticPr fontId="1"/>
  </si>
  <si>
    <t>製造内容</t>
    <phoneticPr fontId="1"/>
  </si>
  <si>
    <t>製造場所（住所）</t>
  </si>
  <si>
    <t>店舗名</t>
    <rPh sb="0" eb="3">
      <t>テンポメイ</t>
    </rPh>
    <phoneticPr fontId="1"/>
  </si>
  <si>
    <t>住所</t>
    <rPh sb="0" eb="2">
      <t>ジュウショ</t>
    </rPh>
    <phoneticPr fontId="1"/>
  </si>
  <si>
    <r>
      <t>区</t>
    </r>
    <r>
      <rPr>
        <b/>
        <sz val="12"/>
        <color rgb="FFFF0000"/>
        <rFont val="UD デジタル 教科書体 NK-R"/>
        <family val="1"/>
        <charset val="128"/>
      </rPr>
      <t>内</t>
    </r>
    <rPh sb="0" eb="2">
      <t>クナイ</t>
    </rPh>
    <phoneticPr fontId="1"/>
  </si>
  <si>
    <r>
      <t>区</t>
    </r>
    <r>
      <rPr>
        <b/>
        <sz val="12"/>
        <color rgb="FFFF0000"/>
        <rFont val="UD デジタル 教科書体 NK-R"/>
        <family val="1"/>
        <charset val="128"/>
      </rPr>
      <t>外</t>
    </r>
    <phoneticPr fontId="1"/>
  </si>
  <si>
    <t>①返礼品の主要な部分を台東区内で製造するお菓子や伝統工芸品等（地場産品基準：三）</t>
    <rPh sb="11" eb="13">
      <t>タイトウ</t>
    </rPh>
    <rPh sb="21" eb="23">
      <t>カシ</t>
    </rPh>
    <rPh sb="29" eb="30">
      <t>ナド</t>
    </rPh>
    <rPh sb="31" eb="33">
      <t>ジバ</t>
    </rPh>
    <rPh sb="33" eb="35">
      <t>サンピン</t>
    </rPh>
    <rPh sb="35" eb="37">
      <t>キジュン</t>
    </rPh>
    <rPh sb="38" eb="39">
      <t>サン</t>
    </rPh>
    <phoneticPr fontId="1"/>
  </si>
  <si>
    <t>９.返礼品の内容量／内訳／カラー・サイズ選択等</t>
    <rPh sb="2" eb="5">
      <t>ヘンレイヒン</t>
    </rPh>
    <rPh sb="6" eb="9">
      <t>ナイヨウリョウ</t>
    </rPh>
    <rPh sb="10" eb="12">
      <t>ウチワケ</t>
    </rPh>
    <rPh sb="20" eb="22">
      <t>センタク</t>
    </rPh>
    <rPh sb="22" eb="23">
      <t>ナド</t>
    </rPh>
    <phoneticPr fontId="1"/>
  </si>
  <si>
    <t>日　</t>
    <rPh sb="0" eb="1">
      <t>ヒ</t>
    </rPh>
    <phoneticPr fontId="1"/>
  </si>
  <si>
    <t>※14日未満の場合、掲載サイトでは「14日前後」と記載いたします。</t>
    <rPh sb="4" eb="6">
      <t>ミマン</t>
    </rPh>
    <rPh sb="10" eb="12">
      <t>ケイサイ</t>
    </rPh>
    <phoneticPr fontId="1"/>
  </si>
  <si>
    <t>返礼品提供価格(①＋②)</t>
    <rPh sb="0" eb="3">
      <t>ヘンレイヒン</t>
    </rPh>
    <rPh sb="3" eb="7">
      <t>テイキョウカカク</t>
    </rPh>
    <phoneticPr fontId="1"/>
  </si>
  <si>
    <t>送料 ②</t>
    <rPh sb="0" eb="2">
      <t>ソウリョウ</t>
    </rPh>
    <phoneticPr fontId="1"/>
  </si>
  <si>
    <t>返礼品価格 ①</t>
    <rPh sb="0" eb="3">
      <t>ヘンレイヒン</t>
    </rPh>
    <rPh sb="3" eb="5">
      <t>カカク</t>
    </rPh>
    <phoneticPr fontId="1"/>
  </si>
  <si>
    <t>（寄附金額の内、①＋②が３割以下)</t>
    <rPh sb="1" eb="5">
      <t>キフキンガク</t>
    </rPh>
    <rPh sb="6" eb="7">
      <t>ウチ</t>
    </rPh>
    <rPh sb="13" eb="14">
      <t>ワリ</t>
    </rPh>
    <rPh sb="14" eb="16">
      <t>イカ</t>
    </rPh>
    <phoneticPr fontId="1"/>
  </si>
  <si>
    <r>
      <t>想定寄附金額</t>
    </r>
    <r>
      <rPr>
        <sz val="10"/>
        <color rgb="FFFF0000"/>
        <rFont val="UD デジタル 教科書体 NK-R"/>
        <family val="1"/>
        <charset val="128"/>
      </rPr>
      <t>　※サイト上の金額</t>
    </r>
    <rPh sb="0" eb="2">
      <t>ソウテイ</t>
    </rPh>
    <rPh sb="2" eb="4">
      <t>キフ</t>
    </rPh>
    <rPh sb="4" eb="6">
      <t>キンガク</t>
    </rPh>
    <rPh sb="11" eb="12">
      <t>ジョウ</t>
    </rPh>
    <rPh sb="13" eb="14">
      <t>キン</t>
    </rPh>
    <rPh sb="14" eb="15">
      <t>ガク</t>
    </rPh>
    <phoneticPr fontId="1"/>
  </si>
  <si>
    <r>
      <t>６.返礼品の要件</t>
    </r>
    <r>
      <rPr>
        <sz val="12"/>
        <color rgb="FFFF0000"/>
        <rFont val="UD デジタル 教科書体 NK-R"/>
        <family val="1"/>
        <charset val="128"/>
      </rPr>
      <t>（総務省が定める地場産品基準に該当するものに</t>
    </r>
    <r>
      <rPr>
        <sz val="12"/>
        <color rgb="FFFF0000"/>
        <rFont val="Segoe UI Symbol"/>
        <family val="1"/>
      </rPr>
      <t>✔</t>
    </r>
    <r>
      <rPr>
        <sz val="12"/>
        <color rgb="FFFF0000"/>
        <rFont val="UD デジタル 教科書体 NK-R"/>
        <family val="1"/>
        <charset val="128"/>
      </rPr>
      <t>をいれてください。）</t>
    </r>
    <rPh sb="2" eb="5">
      <t>ヘンレイヒン</t>
    </rPh>
    <rPh sb="6" eb="8">
      <t>ヨウケン</t>
    </rPh>
    <phoneticPr fontId="1"/>
  </si>
  <si>
    <r>
      <t>1.事業者名：</t>
    </r>
    <r>
      <rPr>
        <sz val="10"/>
        <rFont val="UD デジタル 教科書体 NK-R"/>
        <family val="1"/>
        <charset val="128"/>
      </rPr>
      <t>正式名を記入してください。</t>
    </r>
    <r>
      <rPr>
        <b/>
        <sz val="11"/>
        <color rgb="FFFF0000"/>
        <rFont val="UD デジタル 教科書体 NK-R"/>
        <family val="1"/>
        <charset val="128"/>
      </rPr>
      <t>(本社)</t>
    </r>
    <rPh sb="2" eb="5">
      <t>ジギョウシャ</t>
    </rPh>
    <rPh sb="5" eb="6">
      <t>メイ</t>
    </rPh>
    <rPh sb="7" eb="9">
      <t>セイシキ</t>
    </rPh>
    <rPh sb="11" eb="13">
      <t>キニュウ</t>
    </rPh>
    <rPh sb="21" eb="23">
      <t>ホンシャ</t>
    </rPh>
    <phoneticPr fontId="1"/>
  </si>
  <si>
    <r>
      <t>２.代表者職、３.代表者氏名：</t>
    </r>
    <r>
      <rPr>
        <sz val="10"/>
        <rFont val="UD デジタル 教科書体 NK-R"/>
        <family val="1"/>
        <charset val="128"/>
      </rPr>
      <t>正式名を記入してください。</t>
    </r>
    <r>
      <rPr>
        <b/>
        <sz val="11"/>
        <color rgb="FFFF0000"/>
        <rFont val="UD デジタル 教科書体 NK-R"/>
        <family val="1"/>
        <charset val="128"/>
      </rPr>
      <t>(本社)</t>
    </r>
    <rPh sb="2" eb="5">
      <t>ダイヒョウシャ</t>
    </rPh>
    <rPh sb="5" eb="6">
      <t>ショク</t>
    </rPh>
    <rPh sb="9" eb="12">
      <t>ダイヒョウシャ</t>
    </rPh>
    <rPh sb="12" eb="14">
      <t>シメイ</t>
    </rPh>
    <rPh sb="15" eb="17">
      <t>セイシキ</t>
    </rPh>
    <rPh sb="19" eb="21">
      <t>キニュウ</t>
    </rPh>
    <rPh sb="29" eb="31">
      <t>ホンシャ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</si>
  <si>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6.返礼品の要件：</t>
    </r>
    <r>
      <rPr>
        <sz val="10"/>
        <color theme="1"/>
        <rFont val="UD デジタル 教科書体 NK-R"/>
        <family val="1"/>
        <charset val="128"/>
      </rPr>
      <t>当該返礼品に該当する事項に</t>
    </r>
    <r>
      <rPr>
        <sz val="10"/>
        <color theme="1"/>
        <rFont val="Segoe UI Symbol"/>
        <family val="2"/>
      </rPr>
      <t>✔</t>
    </r>
    <r>
      <rPr>
        <sz val="10"/>
        <color theme="1"/>
        <rFont val="UD デジタル 教科書体 NK-R"/>
        <family val="1"/>
        <charset val="128"/>
      </rPr>
      <t>を入れ、その根拠を記入してください。</t>
    </r>
    <rPh sb="2" eb="4">
      <t>ヘンレイ</t>
    </rPh>
    <rPh sb="4" eb="5">
      <t>ヒン</t>
    </rPh>
    <rPh sb="6" eb="8">
      <t>ヨウケン</t>
    </rPh>
    <rPh sb="9" eb="11">
      <t>トウガイ</t>
    </rPh>
    <rPh sb="11" eb="13">
      <t>ヘンレイ</t>
    </rPh>
    <rPh sb="13" eb="14">
      <t>ヒン</t>
    </rPh>
    <rPh sb="15" eb="17">
      <t>ガイトウ</t>
    </rPh>
    <rPh sb="19" eb="21">
      <t>ジコウ</t>
    </rPh>
    <rPh sb="24" eb="25">
      <t>イ</t>
    </rPh>
    <rPh sb="29" eb="31">
      <t>コンキョ</t>
    </rPh>
    <rPh sb="32" eb="34">
      <t>キニュウ</t>
    </rPh>
    <phoneticPr fontId="1"/>
  </si>
  <si>
    <t>例）</t>
    <rPh sb="0" eb="1">
      <t>レイ</t>
    </rPh>
    <phoneticPr fontId="1"/>
  </si>
  <si>
    <t>区内の製造場所：台東区○○■丁目■番地■号　△△ビル内工場</t>
    <rPh sb="0" eb="2">
      <t>クナイ</t>
    </rPh>
    <rPh sb="3" eb="7">
      <t>セイゾウバショ</t>
    </rPh>
    <rPh sb="8" eb="11">
      <t>タイトウク</t>
    </rPh>
    <rPh sb="14" eb="16">
      <t>チョウメ</t>
    </rPh>
    <rPh sb="17" eb="19">
      <t>バンチ</t>
    </rPh>
    <rPh sb="20" eb="21">
      <t>ゴウ</t>
    </rPh>
    <rPh sb="26" eb="27">
      <t>ナイ</t>
    </rPh>
    <rPh sb="27" eb="29">
      <t>コウジョウ</t>
    </rPh>
    <phoneticPr fontId="1"/>
  </si>
  <si>
    <t>区内の製造内容：裁断した革を靴に縫製及び底付けをし、</t>
    <rPh sb="8" eb="10">
      <t>サイダン</t>
    </rPh>
    <rPh sb="18" eb="19">
      <t>オヨ</t>
    </rPh>
    <phoneticPr fontId="1"/>
  </si>
  <si>
    <t>完成品の検品、箱詰めを行っている。</t>
    <rPh sb="0" eb="3">
      <t>カンセイヒン</t>
    </rPh>
    <rPh sb="4" eb="6">
      <t>ケンピン</t>
    </rPh>
    <rPh sb="7" eb="9">
      <t>ハコヅ</t>
    </rPh>
    <rPh sb="11" eb="12">
      <t>オコナ</t>
    </rPh>
    <phoneticPr fontId="1"/>
  </si>
  <si>
    <t>区外の製造場所：①○○県○○市□丁目□番地□号②東京都○○市□丁目□番地□号</t>
    <rPh sb="0" eb="2">
      <t>クガイ</t>
    </rPh>
    <rPh sb="3" eb="5">
      <t>セイゾウ</t>
    </rPh>
    <rPh sb="5" eb="7">
      <t>バショ</t>
    </rPh>
    <rPh sb="11" eb="12">
      <t>ケン</t>
    </rPh>
    <rPh sb="14" eb="15">
      <t>シ</t>
    </rPh>
    <rPh sb="24" eb="27">
      <t>トウキョウト</t>
    </rPh>
    <rPh sb="29" eb="30">
      <t>シ</t>
    </rPh>
    <rPh sb="31" eb="33">
      <t>チョウメ</t>
    </rPh>
    <rPh sb="34" eb="36">
      <t>バンチ</t>
    </rPh>
    <rPh sb="37" eb="38">
      <t>ゴウ</t>
    </rPh>
    <phoneticPr fontId="1"/>
  </si>
  <si>
    <t>②靴のパーツ毎に裁断する。</t>
    <phoneticPr fontId="1"/>
  </si>
  <si>
    <t>区外の製造内容：①海外から輸入した革の染色を行う。</t>
    <rPh sb="0" eb="2">
      <t>クガイ</t>
    </rPh>
    <rPh sb="3" eb="5">
      <t>セイゾウ</t>
    </rPh>
    <rPh sb="5" eb="7">
      <t>ナイヨウ</t>
    </rPh>
    <rPh sb="9" eb="11">
      <t>カイガイ</t>
    </rPh>
    <rPh sb="13" eb="15">
      <t>ユニュウ</t>
    </rPh>
    <rPh sb="17" eb="18">
      <t>カワ</t>
    </rPh>
    <rPh sb="19" eb="21">
      <t>センショク</t>
    </rPh>
    <rPh sb="22" eb="23">
      <t>オコナ</t>
    </rPh>
    <phoneticPr fontId="1"/>
  </si>
  <si>
    <t>その他補足事項：婦人靴の一部商品は②東京都○○市において縫製しているが、紳士靴は全て台東区内で縫製している。</t>
    <rPh sb="2" eb="3">
      <t>ホカ</t>
    </rPh>
    <rPh sb="3" eb="7">
      <t>ホソクジコウ</t>
    </rPh>
    <rPh sb="8" eb="10">
      <t>フジン</t>
    </rPh>
    <rPh sb="10" eb="11">
      <t>グツ</t>
    </rPh>
    <rPh sb="12" eb="14">
      <t>イチブ</t>
    </rPh>
    <rPh sb="14" eb="16">
      <t>ショウヒン</t>
    </rPh>
    <rPh sb="18" eb="21">
      <t>トウキョウト</t>
    </rPh>
    <rPh sb="23" eb="24">
      <t>シ</t>
    </rPh>
    <rPh sb="28" eb="30">
      <t>ホウセイ</t>
    </rPh>
    <rPh sb="36" eb="38">
      <t>シンシ</t>
    </rPh>
    <rPh sb="38" eb="39">
      <t>グツ</t>
    </rPh>
    <rPh sb="40" eb="41">
      <t>スベ</t>
    </rPh>
    <rPh sb="42" eb="46">
      <t>タイトウクナイ</t>
    </rPh>
    <rPh sb="47" eb="49">
      <t>ホウセイ</t>
    </rPh>
    <phoneticPr fontId="1"/>
  </si>
  <si>
    <t>①返礼品の製造工程毎に、具体的に、何をどの場所で行っているか記載してください。</t>
    <rPh sb="1" eb="4">
      <t>ヘンレイヒン</t>
    </rPh>
    <rPh sb="5" eb="7">
      <t>セイゾウ</t>
    </rPh>
    <rPh sb="7" eb="9">
      <t>コウテイ</t>
    </rPh>
    <rPh sb="9" eb="10">
      <t>ゴト</t>
    </rPh>
    <rPh sb="12" eb="15">
      <t>グタイテキ</t>
    </rPh>
    <rPh sb="17" eb="18">
      <t>ナニ</t>
    </rPh>
    <rPh sb="21" eb="23">
      <t>バショ</t>
    </rPh>
    <rPh sb="24" eb="25">
      <t>オコナ</t>
    </rPh>
    <rPh sb="30" eb="32">
      <t>キサイ</t>
    </rPh>
    <phoneticPr fontId="1"/>
  </si>
  <si>
    <t>（注意）製造場所が複数ある場合も、その内容を全て記載してください。</t>
    <rPh sb="1" eb="3">
      <t>チュウイ</t>
    </rPh>
    <rPh sb="4" eb="6">
      <t>セイゾウ</t>
    </rPh>
    <rPh sb="6" eb="8">
      <t>バショ</t>
    </rPh>
    <rPh sb="9" eb="11">
      <t>フクスウ</t>
    </rPh>
    <rPh sb="13" eb="15">
      <t>バアイ</t>
    </rPh>
    <rPh sb="19" eb="21">
      <t>ナイヨウ</t>
    </rPh>
    <rPh sb="22" eb="23">
      <t>スベ</t>
    </rPh>
    <rPh sb="24" eb="26">
      <t>キサイ</t>
    </rPh>
    <phoneticPr fontId="1"/>
  </si>
  <si>
    <t>サービス内容：食事の提供</t>
    <rPh sb="4" eb="6">
      <t>ナイヨウ</t>
    </rPh>
    <rPh sb="7" eb="9">
      <t>ショクジ</t>
    </rPh>
    <rPh sb="10" eb="12">
      <t>テイキョウ</t>
    </rPh>
    <phoneticPr fontId="1"/>
  </si>
  <si>
    <t>住所：①台東区○○■丁目■番地■号　○○ビル５階　②東京都□□区□丁目□番地□号</t>
    <rPh sb="0" eb="2">
      <t>ジュウショ</t>
    </rPh>
    <rPh sb="4" eb="7">
      <t>タイトウク</t>
    </rPh>
    <rPh sb="10" eb="11">
      <t>チョウ</t>
    </rPh>
    <rPh sb="11" eb="12">
      <t>メ</t>
    </rPh>
    <rPh sb="13" eb="15">
      <t>バンチ</t>
    </rPh>
    <rPh sb="16" eb="17">
      <t>ゴウ</t>
    </rPh>
    <rPh sb="23" eb="24">
      <t>カイ</t>
    </rPh>
    <rPh sb="31" eb="32">
      <t>ク</t>
    </rPh>
    <phoneticPr fontId="1"/>
  </si>
  <si>
    <t>７.返礼品提供価格（税込）：</t>
    <rPh sb="2" eb="4">
      <t>ヘンレイ</t>
    </rPh>
    <rPh sb="4" eb="5">
      <t>ヒン</t>
    </rPh>
    <rPh sb="5" eb="7">
      <t>テイキョウ</t>
    </rPh>
    <rPh sb="7" eb="9">
      <t>カカク</t>
    </rPh>
    <rPh sb="10" eb="12">
      <t>ゼイコ</t>
    </rPh>
    <phoneticPr fontId="1"/>
  </si>
  <si>
    <r>
      <t>８.返礼品の紹介：</t>
    </r>
    <r>
      <rPr>
        <sz val="10"/>
        <rFont val="UD デジタル 教科書体 NK-R"/>
        <family val="1"/>
        <charset val="128"/>
      </rPr>
      <t>民間サイトに掲載する返礼品の紹介文を記載してください。</t>
    </r>
    <rPh sb="2" eb="4">
      <t>ヘンレイ</t>
    </rPh>
    <rPh sb="4" eb="5">
      <t>ヒン</t>
    </rPh>
    <rPh sb="6" eb="8">
      <t>ショウカイ</t>
    </rPh>
    <rPh sb="9" eb="11">
      <t>ミンカン</t>
    </rPh>
    <rPh sb="15" eb="17">
      <t>ケイサイ</t>
    </rPh>
    <rPh sb="19" eb="21">
      <t>ヘンレイ</t>
    </rPh>
    <rPh sb="21" eb="22">
      <t>ヒン</t>
    </rPh>
    <rPh sb="23" eb="25">
      <t>ショウカイ</t>
    </rPh>
    <rPh sb="25" eb="26">
      <t>ブン</t>
    </rPh>
    <rPh sb="27" eb="29">
      <t>キサイ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</si>
  <si>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９.返礼品の内容量/内訳／カラー・サイズ選択等：</t>
    </r>
    <r>
      <rPr>
        <sz val="10"/>
        <color theme="1"/>
        <rFont val="UD デジタル 教科書体 NK-R"/>
        <family val="1"/>
        <charset val="128"/>
      </rPr>
      <t>量や内訳の詳細を記載してください。</t>
    </r>
    <rPh sb="2" eb="4">
      <t>ヘンレイ</t>
    </rPh>
    <rPh sb="4" eb="5">
      <t>ヒン</t>
    </rPh>
    <rPh sb="6" eb="9">
      <t>ナイヨウリョウ</t>
    </rPh>
    <rPh sb="10" eb="12">
      <t>ウチワケ</t>
    </rPh>
    <rPh sb="20" eb="22">
      <t>センタク</t>
    </rPh>
    <rPh sb="22" eb="23">
      <t>トウ</t>
    </rPh>
    <rPh sb="24" eb="25">
      <t>リョウ</t>
    </rPh>
    <rPh sb="26" eb="28">
      <t>ウチワケ</t>
    </rPh>
    <rPh sb="29" eb="31">
      <t>ショウサイ</t>
    </rPh>
    <rPh sb="32" eb="34">
      <t>キサイ</t>
    </rPh>
    <phoneticPr fontId="1"/>
  </si>
  <si>
    <t>例1）革靴１足、カラー選択（黒・茶・こげ茶）、サイズ（25㎝～28㎝※0.5㎝刻み）</t>
    <rPh sb="0" eb="1">
      <t>レイ</t>
    </rPh>
    <rPh sb="3" eb="5">
      <t>カワグツ</t>
    </rPh>
    <rPh sb="6" eb="7">
      <t>ソク</t>
    </rPh>
    <rPh sb="11" eb="13">
      <t>センタク</t>
    </rPh>
    <rPh sb="14" eb="15">
      <t>クロ</t>
    </rPh>
    <rPh sb="16" eb="17">
      <t>チャ</t>
    </rPh>
    <rPh sb="20" eb="21">
      <t>チャ</t>
    </rPh>
    <rPh sb="39" eb="40">
      <t>キザ</t>
    </rPh>
    <phoneticPr fontId="1"/>
  </si>
  <si>
    <t>サービス内容：ホテル宿泊</t>
    <rPh sb="4" eb="6">
      <t>ナイヨウ</t>
    </rPh>
    <rPh sb="10" eb="12">
      <t>シュクハク</t>
    </rPh>
    <phoneticPr fontId="1"/>
  </si>
  <si>
    <t>店舗名：▲▲▲ホテル</t>
    <phoneticPr fontId="1"/>
  </si>
  <si>
    <t>住所：台東区○○■丁目■番地■号</t>
    <rPh sb="0" eb="2">
      <t>ジュウショ</t>
    </rPh>
    <rPh sb="3" eb="6">
      <t>タイトウク</t>
    </rPh>
    <rPh sb="9" eb="10">
      <t>チョウ</t>
    </rPh>
    <rPh sb="10" eb="11">
      <t>メ</t>
    </rPh>
    <rPh sb="12" eb="14">
      <t>バンチ</t>
    </rPh>
    <rPh sb="15" eb="16">
      <t>ゴウ</t>
    </rPh>
    <phoneticPr fontId="1"/>
  </si>
  <si>
    <t>店舗名：▲▲▲レストラン　①○○店、②□□店</t>
    <phoneticPr fontId="1"/>
  </si>
  <si>
    <t>11.備考/注意事項：</t>
    <rPh sb="3" eb="5">
      <t>ビコウ</t>
    </rPh>
    <rPh sb="6" eb="8">
      <t>チュウイ</t>
    </rPh>
    <rPh sb="8" eb="10">
      <t>ジコウ</t>
    </rPh>
    <phoneticPr fontId="1"/>
  </si>
  <si>
    <t>例2）コースの事前予約が必要です。</t>
    <rPh sb="0" eb="1">
      <t>レイ</t>
    </rPh>
    <rPh sb="4" eb="6">
      <t>ジゼン</t>
    </rPh>
    <rPh sb="6" eb="8">
      <t>ヨヤク</t>
    </rPh>
    <rPh sb="9" eb="11">
      <t>ヒツヨウ</t>
    </rPh>
    <phoneticPr fontId="1"/>
  </si>
  <si>
    <t>例1）天然素材のため、模様の出方や色合いが写真と異なる場合があります。　</t>
    <rPh sb="0" eb="1">
      <t>レイ</t>
    </rPh>
    <rPh sb="3" eb="5">
      <t>テンネン</t>
    </rPh>
    <rPh sb="5" eb="7">
      <t>ソザイ</t>
    </rPh>
    <rPh sb="11" eb="13">
      <t>モヨウ</t>
    </rPh>
    <rPh sb="14" eb="16">
      <t>デカタ</t>
    </rPh>
    <rPh sb="17" eb="19">
      <t>イロア</t>
    </rPh>
    <rPh sb="21" eb="23">
      <t>シャシン</t>
    </rPh>
    <rPh sb="24" eb="26">
      <t>バアイ</t>
    </rPh>
    <rPh sb="33" eb="34">
      <t>レイ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</si>
  <si>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1３.提供可能時期：</t>
    </r>
    <r>
      <rPr>
        <sz val="10"/>
        <rFont val="UD デジタル 教科書体 NK-R"/>
        <family val="1"/>
        <charset val="128"/>
      </rPr>
      <t>｢</t>
    </r>
    <r>
      <rPr>
        <sz val="10"/>
        <color theme="1"/>
        <rFont val="UD デジタル 教科書体 NK-R"/>
        <family val="1"/>
        <charset val="128"/>
      </rPr>
      <t>通年｣or｢期間限定｣を選択。｢期間限定｣を選択した場合は（　）内に具体的な時期を記載してください。</t>
    </r>
    <rPh sb="3" eb="5">
      <t>テイキョウ</t>
    </rPh>
    <rPh sb="5" eb="7">
      <t>カノウ</t>
    </rPh>
    <rPh sb="7" eb="9">
      <t>ジキ</t>
    </rPh>
    <rPh sb="11" eb="13">
      <t>ツウネン</t>
    </rPh>
    <rPh sb="17" eb="19">
      <t>キカン</t>
    </rPh>
    <rPh sb="19" eb="21">
      <t>ゲンテイ</t>
    </rPh>
    <rPh sb="23" eb="25">
      <t>センタク</t>
    </rPh>
    <rPh sb="27" eb="29">
      <t>キカン</t>
    </rPh>
    <rPh sb="29" eb="31">
      <t>ゲンテイ</t>
    </rPh>
    <rPh sb="33" eb="35">
      <t>センタク</t>
    </rPh>
    <rPh sb="37" eb="39">
      <t>バアイ</t>
    </rPh>
    <rPh sb="43" eb="44">
      <t>ナイ</t>
    </rPh>
    <rPh sb="45" eb="48">
      <t>グタイテキ</t>
    </rPh>
    <rPh sb="49" eb="51">
      <t>ジキ</t>
    </rPh>
    <rPh sb="52" eb="54">
      <t>キサイ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</si>
  <si>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12.賞味/利用期限：</t>
    </r>
    <r>
      <rPr>
        <sz val="10"/>
        <color theme="1"/>
        <rFont val="UD デジタル 教科書体 NK-R"/>
        <family val="1"/>
        <charset val="128"/>
      </rPr>
      <t>例1）冷凍保存30日、例2）発行日より1年間</t>
    </r>
    <rPh sb="3" eb="5">
      <t>ショウミ</t>
    </rPh>
    <rPh sb="6" eb="8">
      <t>リヨウ</t>
    </rPh>
    <rPh sb="8" eb="10">
      <t>キゲン</t>
    </rPh>
    <rPh sb="11" eb="12">
      <t>レイ</t>
    </rPh>
    <rPh sb="14" eb="16">
      <t>レイトウ</t>
    </rPh>
    <rPh sb="16" eb="18">
      <t>ホゾン</t>
    </rPh>
    <rPh sb="20" eb="21">
      <t>ニチ</t>
    </rPh>
    <rPh sb="22" eb="23">
      <t>レイ</t>
    </rPh>
    <rPh sb="25" eb="27">
      <t>ハッコウ</t>
    </rPh>
    <rPh sb="27" eb="28">
      <t>ビ</t>
    </rPh>
    <rPh sb="31" eb="32">
      <t>ネン</t>
    </rPh>
    <rPh sb="32" eb="33">
      <t>カン</t>
    </rPh>
    <phoneticPr fontId="1"/>
  </si>
  <si>
    <t>(</t>
    <phoneticPr fontId="1"/>
  </si>
  <si>
    <t>)</t>
    <phoneticPr fontId="1"/>
  </si>
  <si>
    <t>15.のし対応の可否</t>
    <phoneticPr fontId="1"/>
  </si>
  <si>
    <t>16.発送予定事業者</t>
    <rPh sb="3" eb="5">
      <t>ハッソウ</t>
    </rPh>
    <rPh sb="5" eb="7">
      <t>ヨテイ</t>
    </rPh>
    <rPh sb="7" eb="10">
      <t>ジギョウシャ</t>
    </rPh>
    <phoneticPr fontId="1"/>
  </si>
  <si>
    <t>17.発送種別</t>
    <rPh sb="3" eb="5">
      <t>ハッソウ</t>
    </rPh>
    <rPh sb="5" eb="7">
      <t>シュベツ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</si>
  <si>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15.のし対応の可否：</t>
    </r>
    <r>
      <rPr>
        <sz val="10"/>
        <color theme="1"/>
        <rFont val="UD デジタル 教科書体 NK-R"/>
        <family val="1"/>
        <charset val="128"/>
      </rPr>
      <t>｢可｣｢不可｣より選択。</t>
    </r>
    <rPh sb="5" eb="7">
      <t>タイオウ</t>
    </rPh>
    <rPh sb="8" eb="10">
      <t>カヒ</t>
    </rPh>
    <rPh sb="12" eb="13">
      <t>カ</t>
    </rPh>
    <rPh sb="15" eb="17">
      <t>フカ</t>
    </rPh>
    <rPh sb="20" eb="22">
      <t>センタク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</si>
  <si>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14.提供可能数：</t>
    </r>
    <r>
      <rPr>
        <sz val="10"/>
        <color theme="1"/>
        <rFont val="UD デジタル 教科書体 NK-R"/>
        <family val="1"/>
        <charset val="128"/>
      </rPr>
      <t>「有り」or「無し」を選択。個数制限がある場合は(　)内に具体的に記入してください。例1）月100個限定</t>
    </r>
    <rPh sb="3" eb="5">
      <t>テイキョウ</t>
    </rPh>
    <rPh sb="5" eb="7">
      <t>カノウ</t>
    </rPh>
    <rPh sb="7" eb="8">
      <t>スウ</t>
    </rPh>
    <rPh sb="10" eb="11">
      <t>ア</t>
    </rPh>
    <rPh sb="16" eb="17">
      <t>ナ</t>
    </rPh>
    <rPh sb="20" eb="22">
      <t>センタク</t>
    </rPh>
    <rPh sb="23" eb="25">
      <t>コスウ</t>
    </rPh>
    <rPh sb="25" eb="27">
      <t>セイゲン</t>
    </rPh>
    <rPh sb="30" eb="32">
      <t>バアイ</t>
    </rPh>
    <rPh sb="36" eb="37">
      <t>ナイ</t>
    </rPh>
    <rPh sb="38" eb="41">
      <t>グタイテキ</t>
    </rPh>
    <rPh sb="42" eb="44">
      <t>キニュウ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</si>
  <si>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16.発送予定事業者：</t>
    </r>
    <r>
      <rPr>
        <sz val="10"/>
        <color theme="1"/>
        <rFont val="UD デジタル 教科書体 NK-R"/>
        <family val="1"/>
        <charset val="128"/>
      </rPr>
      <t>｢ヤマト運輸｣｢佐川急便｣｢ゆうパック｣｢郵便｣｢メール｣｢その他｣より選択。</t>
    </r>
    <rPh sb="3" eb="5">
      <t>ハッソウ</t>
    </rPh>
    <rPh sb="5" eb="7">
      <t>ヨテイ</t>
    </rPh>
    <rPh sb="7" eb="10">
      <t>ジギョウシャ</t>
    </rPh>
    <rPh sb="15" eb="17">
      <t>ウンユ</t>
    </rPh>
    <rPh sb="19" eb="21">
      <t>サガワ</t>
    </rPh>
    <rPh sb="21" eb="23">
      <t>キュウビン</t>
    </rPh>
    <rPh sb="32" eb="34">
      <t>ユウビン</t>
    </rPh>
    <rPh sb="43" eb="44">
      <t>ホカ</t>
    </rPh>
    <rPh sb="47" eb="49">
      <t>センタク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</si>
  <si>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17.発送種別：</t>
    </r>
    <r>
      <rPr>
        <sz val="10"/>
        <color theme="1"/>
        <rFont val="UD デジタル 教科書体 NK-R"/>
        <family val="1"/>
        <charset val="128"/>
      </rPr>
      <t>｢常温｣｢冷蔵｣｢冷凍｣より選択。発送が郵便やメールの場合は「―」を選択。</t>
    </r>
    <rPh sb="3" eb="5">
      <t>ハッソウ</t>
    </rPh>
    <rPh sb="5" eb="7">
      <t>シュベツ</t>
    </rPh>
    <rPh sb="9" eb="11">
      <t>ジョウオン</t>
    </rPh>
    <rPh sb="13" eb="15">
      <t>レイゾウ</t>
    </rPh>
    <rPh sb="17" eb="19">
      <t>レイトウ</t>
    </rPh>
    <rPh sb="22" eb="24">
      <t>センタク</t>
    </rPh>
    <rPh sb="25" eb="27">
      <t>ハッソウ</t>
    </rPh>
    <rPh sb="28" eb="30">
      <t>ユウビン</t>
    </rPh>
    <rPh sb="35" eb="37">
      <t>バアイ</t>
    </rPh>
    <rPh sb="42" eb="44">
      <t>センタク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</si>
  <si>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1８.発送予定日：</t>
    </r>
    <r>
      <rPr>
        <sz val="10"/>
        <color theme="1"/>
        <rFont val="UD デジタル 教科書体 NK-R"/>
        <family val="1"/>
        <charset val="128"/>
      </rPr>
      <t>注文から発送にかかる日数をご記入ください。</t>
    </r>
    <rPh sb="3" eb="5">
      <t>ハッソウ</t>
    </rPh>
    <rPh sb="5" eb="7">
      <t>ヨテイ</t>
    </rPh>
    <rPh sb="7" eb="8">
      <t>ビ</t>
    </rPh>
    <rPh sb="9" eb="11">
      <t>チュウモン</t>
    </rPh>
    <rPh sb="13" eb="15">
      <t>ハッソウ</t>
    </rPh>
    <rPh sb="19" eb="21">
      <t>ニッスウ</t>
    </rPh>
    <rPh sb="23" eb="25">
      <t>キニュウ</t>
    </rPh>
    <phoneticPr fontId="1"/>
  </si>
  <si>
    <t>(様式１－２)</t>
    <rPh sb="1" eb="3">
      <t>ヨウシキ</t>
    </rPh>
    <phoneticPr fontId="1"/>
  </si>
  <si>
    <t>返礼品提案書</t>
  </si>
  <si>
    <r>
      <t>【記載要領】</t>
    </r>
    <r>
      <rPr>
        <sz val="11"/>
        <color rgb="FFFF0000"/>
        <rFont val="UD デジタル 教科書体 NK-R"/>
        <family val="1"/>
        <charset val="128"/>
      </rPr>
      <t>※該当ない場合は「該当なし」等と記入してください。</t>
    </r>
    <rPh sb="1" eb="3">
      <t>キサイ</t>
    </rPh>
    <rPh sb="3" eb="5">
      <t>ヨウリョウ</t>
    </rPh>
    <rPh sb="7" eb="9">
      <t>ガイトウ</t>
    </rPh>
    <rPh sb="11" eb="13">
      <t>バアイ</t>
    </rPh>
    <rPh sb="15" eb="17">
      <t>ガイトウ</t>
    </rPh>
    <rPh sb="20" eb="21">
      <t>トウ</t>
    </rPh>
    <rPh sb="22" eb="24">
      <t>キニュウ</t>
    </rPh>
    <phoneticPr fontId="1"/>
  </si>
  <si>
    <t>※返礼品毎に１枚作成してください。</t>
    <rPh sb="1" eb="3">
      <t>ヘンレイ</t>
    </rPh>
    <rPh sb="3" eb="4">
      <t>ヒン</t>
    </rPh>
    <rPh sb="4" eb="5">
      <t>ゴト</t>
    </rPh>
    <rPh sb="7" eb="8">
      <t>マイ</t>
    </rPh>
    <rPh sb="8" eb="10">
      <t>サクセイ</t>
    </rPh>
    <phoneticPr fontId="1"/>
  </si>
  <si>
    <t>21.その他、特記事項</t>
    <rPh sb="4" eb="5">
      <t>ホカ</t>
    </rPh>
    <rPh sb="6" eb="10">
      <t>トッキジコウ</t>
    </rPh>
    <phoneticPr fontId="1"/>
  </si>
  <si>
    <r>
      <t>1９.20.配送日時の指定可否:</t>
    </r>
    <r>
      <rPr>
        <sz val="10"/>
        <rFont val="UD デジタル 教科書体 NK-R"/>
        <family val="1"/>
        <charset val="128"/>
      </rPr>
      <t>発送方法が「郵便」「メール」の場合は記入不要。</t>
    </r>
    <rPh sb="6" eb="8">
      <t>ハイソウ</t>
    </rPh>
    <rPh sb="8" eb="10">
      <t>ニチジ</t>
    </rPh>
    <rPh sb="11" eb="13">
      <t>シテイ</t>
    </rPh>
    <rPh sb="13" eb="15">
      <t>カヒ</t>
    </rPh>
    <rPh sb="16" eb="18">
      <t>ハッソウ</t>
    </rPh>
    <rPh sb="18" eb="20">
      <t>ホウホウ</t>
    </rPh>
    <rPh sb="22" eb="24">
      <t>ユウビン</t>
    </rPh>
    <rPh sb="31" eb="33">
      <t>バアイ</t>
    </rPh>
    <rPh sb="34" eb="36">
      <t>キニュウ</t>
    </rPh>
    <rPh sb="36" eb="38">
      <t>フヨウ</t>
    </rPh>
    <phoneticPr fontId="1"/>
  </si>
  <si>
    <r>
      <t>20．配送</t>
    </r>
    <r>
      <rPr>
        <u/>
        <sz val="12"/>
        <color rgb="FFFF0000"/>
        <rFont val="UD デジタル 教科書体 NK-R"/>
        <family val="1"/>
        <charset val="128"/>
      </rPr>
      <t>時間</t>
    </r>
    <r>
      <rPr>
        <sz val="12"/>
        <color theme="1"/>
        <rFont val="UD デジタル 教科書体 NK-R"/>
        <family val="1"/>
        <charset val="128"/>
      </rPr>
      <t>の指定</t>
    </r>
    <rPh sb="3" eb="5">
      <t>ハイソウ</t>
    </rPh>
    <rPh sb="5" eb="7">
      <t>ジカン</t>
    </rPh>
    <rPh sb="8" eb="10">
      <t>シテイ</t>
    </rPh>
    <phoneticPr fontId="1"/>
  </si>
  <si>
    <r>
      <t>19．配送</t>
    </r>
    <r>
      <rPr>
        <u/>
        <sz val="12"/>
        <color rgb="FFFF0000"/>
        <rFont val="UD デジタル 教科書体 NK-R"/>
        <family val="1"/>
        <charset val="128"/>
      </rPr>
      <t>日</t>
    </r>
    <r>
      <rPr>
        <sz val="12"/>
        <color theme="1"/>
        <rFont val="UD デジタル 教科書体 NK-R"/>
        <family val="1"/>
        <charset val="128"/>
      </rPr>
      <t>の指定</t>
    </r>
    <rPh sb="3" eb="5">
      <t>ハイソウ</t>
    </rPh>
    <rPh sb="5" eb="6">
      <t>ヒ</t>
    </rPh>
    <rPh sb="7" eb="9">
      <t>シテイ</t>
    </rPh>
    <phoneticPr fontId="1"/>
  </si>
  <si>
    <t>1.事業者名</t>
    <rPh sb="2" eb="5">
      <t>ジギョウシャ</t>
    </rPh>
    <rPh sb="5" eb="6">
      <t>メイ</t>
    </rPh>
    <phoneticPr fontId="20"/>
  </si>
  <si>
    <t>2.代表者職名</t>
    <rPh sb="2" eb="5">
      <t>ダイヒョウシャ</t>
    </rPh>
    <rPh sb="5" eb="6">
      <t>ショク</t>
    </rPh>
    <rPh sb="6" eb="7">
      <t>メイ</t>
    </rPh>
    <phoneticPr fontId="20"/>
  </si>
  <si>
    <t>3.代表者氏名</t>
    <rPh sb="2" eb="5">
      <t>ダイヒョウシャ</t>
    </rPh>
    <rPh sb="5" eb="7">
      <t>シメイ</t>
    </rPh>
    <phoneticPr fontId="20"/>
  </si>
  <si>
    <t>4.返礼品名称</t>
    <rPh sb="2" eb="4">
      <t>ヘンレイ</t>
    </rPh>
    <rPh sb="4" eb="5">
      <t>ヒン</t>
    </rPh>
    <rPh sb="5" eb="7">
      <t>メイショウ</t>
    </rPh>
    <phoneticPr fontId="20"/>
  </si>
  <si>
    <t>5.カテゴリ</t>
    <phoneticPr fontId="20"/>
  </si>
  <si>
    <t>6.要件①</t>
    <rPh sb="2" eb="4">
      <t>ヨウケン</t>
    </rPh>
    <phoneticPr fontId="20"/>
  </si>
  <si>
    <t>6.①区内_製造内容</t>
    <rPh sb="6" eb="8">
      <t>セイゾウ</t>
    </rPh>
    <rPh sb="8" eb="10">
      <t>ナイヨウ</t>
    </rPh>
    <phoneticPr fontId="20"/>
  </si>
  <si>
    <t>6.①区内_製造場所</t>
    <rPh sb="6" eb="8">
      <t>セイゾウ</t>
    </rPh>
    <rPh sb="8" eb="10">
      <t>バショ</t>
    </rPh>
    <phoneticPr fontId="20"/>
  </si>
  <si>
    <t>6.①区外_製造内容</t>
    <rPh sb="4" eb="5">
      <t>ガイ</t>
    </rPh>
    <rPh sb="6" eb="8">
      <t>セイゾウ</t>
    </rPh>
    <rPh sb="8" eb="10">
      <t>ナイヨウ</t>
    </rPh>
    <phoneticPr fontId="20"/>
  </si>
  <si>
    <t>6.①区外_製造場所</t>
    <rPh sb="4" eb="5">
      <t>ガイ</t>
    </rPh>
    <rPh sb="6" eb="8">
      <t>セイゾウ</t>
    </rPh>
    <rPh sb="8" eb="10">
      <t>バショ</t>
    </rPh>
    <phoneticPr fontId="20"/>
  </si>
  <si>
    <t>6.①補足</t>
    <rPh sb="3" eb="5">
      <t>ホソク</t>
    </rPh>
    <phoneticPr fontId="20"/>
  </si>
  <si>
    <t>6.要件②</t>
    <rPh sb="2" eb="4">
      <t>ヨウケン</t>
    </rPh>
    <phoneticPr fontId="20"/>
  </si>
  <si>
    <t>6.②内容</t>
    <rPh sb="3" eb="5">
      <t>ナイヨウ</t>
    </rPh>
    <phoneticPr fontId="20"/>
  </si>
  <si>
    <t>6.②店舗名</t>
    <rPh sb="3" eb="5">
      <t>テンポ</t>
    </rPh>
    <rPh sb="5" eb="6">
      <t>メイ</t>
    </rPh>
    <phoneticPr fontId="20"/>
  </si>
  <si>
    <t>6.②提供場所</t>
    <rPh sb="3" eb="5">
      <t>テイキョウ</t>
    </rPh>
    <rPh sb="5" eb="7">
      <t>バショ</t>
    </rPh>
    <phoneticPr fontId="20"/>
  </si>
  <si>
    <t>6.②補足</t>
    <rPh sb="3" eb="5">
      <t>ホソク</t>
    </rPh>
    <phoneticPr fontId="20"/>
  </si>
  <si>
    <t>6.要件③</t>
    <rPh sb="2" eb="4">
      <t>ヨウケン</t>
    </rPh>
    <phoneticPr fontId="20"/>
  </si>
  <si>
    <t>7.返礼品価格</t>
    <phoneticPr fontId="20"/>
  </si>
  <si>
    <t>送料</t>
    <phoneticPr fontId="20"/>
  </si>
  <si>
    <t>返礼品提供価格</t>
    <phoneticPr fontId="20"/>
  </si>
  <si>
    <t>想定寄附金額</t>
    <rPh sb="0" eb="2">
      <t>ソウテイ</t>
    </rPh>
    <rPh sb="2" eb="4">
      <t>キフ</t>
    </rPh>
    <rPh sb="4" eb="6">
      <t>キンガク</t>
    </rPh>
    <phoneticPr fontId="20"/>
  </si>
  <si>
    <t>8.紹介文</t>
    <rPh sb="2" eb="4">
      <t>ショウカイ</t>
    </rPh>
    <rPh sb="4" eb="5">
      <t>ブン</t>
    </rPh>
    <phoneticPr fontId="20"/>
  </si>
  <si>
    <t>9.返礼品の内容量/内訳／カラー</t>
    <rPh sb="2" eb="4">
      <t>ヘンレイ</t>
    </rPh>
    <rPh sb="4" eb="5">
      <t>ヒン</t>
    </rPh>
    <rPh sb="6" eb="8">
      <t>ナイヨウ</t>
    </rPh>
    <rPh sb="8" eb="9">
      <t>リョウ</t>
    </rPh>
    <rPh sb="10" eb="12">
      <t>ウチワケ</t>
    </rPh>
    <phoneticPr fontId="20"/>
  </si>
  <si>
    <t>10.原材料／アレルギー</t>
    <rPh sb="3" eb="6">
      <t>ゲンザイリョウ</t>
    </rPh>
    <phoneticPr fontId="20"/>
  </si>
  <si>
    <t>11.備考/注意事項</t>
    <rPh sb="3" eb="5">
      <t>ビコウ</t>
    </rPh>
    <rPh sb="6" eb="8">
      <t>チュウイ</t>
    </rPh>
    <rPh sb="8" eb="10">
      <t>ジコウ</t>
    </rPh>
    <phoneticPr fontId="20"/>
  </si>
  <si>
    <t>12.賞味/利用期限</t>
    <rPh sb="3" eb="5">
      <t>ショウミ</t>
    </rPh>
    <rPh sb="6" eb="8">
      <t>リヨウ</t>
    </rPh>
    <rPh sb="8" eb="10">
      <t>キゲン</t>
    </rPh>
    <phoneticPr fontId="20"/>
  </si>
  <si>
    <t>13.提供可能時期</t>
    <rPh sb="3" eb="5">
      <t>テイキョウ</t>
    </rPh>
    <rPh sb="5" eb="7">
      <t>カノウ</t>
    </rPh>
    <rPh sb="7" eb="9">
      <t>ジキ</t>
    </rPh>
    <phoneticPr fontId="20"/>
  </si>
  <si>
    <t>13.FA</t>
    <phoneticPr fontId="20"/>
  </si>
  <si>
    <t>14.提供可能数</t>
    <rPh sb="3" eb="5">
      <t>テイキョウ</t>
    </rPh>
    <rPh sb="5" eb="7">
      <t>カノウ</t>
    </rPh>
    <rPh sb="7" eb="8">
      <t>スウ</t>
    </rPh>
    <phoneticPr fontId="20"/>
  </si>
  <si>
    <t>14.FA</t>
    <phoneticPr fontId="20"/>
  </si>
  <si>
    <t>15.のし対応可否</t>
    <rPh sb="5" eb="7">
      <t>タイオウ</t>
    </rPh>
    <rPh sb="7" eb="9">
      <t>カヒ</t>
    </rPh>
    <phoneticPr fontId="20"/>
  </si>
  <si>
    <t>16.発送予定業者</t>
    <rPh sb="3" eb="5">
      <t>ハッソウ</t>
    </rPh>
    <rPh sb="5" eb="7">
      <t>ヨテイ</t>
    </rPh>
    <rPh sb="7" eb="9">
      <t>ギョウシャ</t>
    </rPh>
    <phoneticPr fontId="20"/>
  </si>
  <si>
    <t>16.FA</t>
    <phoneticPr fontId="20"/>
  </si>
  <si>
    <t>17.発送種別</t>
    <rPh sb="3" eb="5">
      <t>ハッソウ</t>
    </rPh>
    <rPh sb="5" eb="7">
      <t>シュベツ</t>
    </rPh>
    <phoneticPr fontId="20"/>
  </si>
  <si>
    <t>18.発送予定日数</t>
    <rPh sb="3" eb="5">
      <t>ハッソウ</t>
    </rPh>
    <rPh sb="5" eb="7">
      <t>ヨテイ</t>
    </rPh>
    <rPh sb="7" eb="8">
      <t>ビ</t>
    </rPh>
    <rPh sb="8" eb="9">
      <t>カズ</t>
    </rPh>
    <phoneticPr fontId="20"/>
  </si>
  <si>
    <t>19.配送日の指定可否</t>
    <rPh sb="3" eb="5">
      <t>ハイソウ</t>
    </rPh>
    <rPh sb="5" eb="6">
      <t>ヒ</t>
    </rPh>
    <rPh sb="7" eb="9">
      <t>シテイ</t>
    </rPh>
    <rPh sb="9" eb="11">
      <t>カヒ</t>
    </rPh>
    <phoneticPr fontId="20"/>
  </si>
  <si>
    <t>20.配送時間の指定可否</t>
    <rPh sb="5" eb="7">
      <t>ジカン</t>
    </rPh>
    <phoneticPr fontId="20"/>
  </si>
  <si>
    <t>21.その他</t>
    <rPh sb="5" eb="6">
      <t>ホカ</t>
    </rPh>
    <phoneticPr fontId="20"/>
  </si>
  <si>
    <r>
      <t>0.申請日：</t>
    </r>
    <r>
      <rPr>
        <sz val="11"/>
        <rFont val="UD デジタル 教科書体 NK-R"/>
        <family val="1"/>
        <charset val="128"/>
      </rPr>
      <t>申請日を記入</t>
    </r>
    <r>
      <rPr>
        <sz val="10"/>
        <rFont val="UD デジタル 教科書体 NK-R"/>
        <family val="1"/>
        <charset val="128"/>
      </rPr>
      <t>してください。</t>
    </r>
    <rPh sb="2" eb="4">
      <t>シンセイ</t>
    </rPh>
    <rPh sb="4" eb="5">
      <t>ビ</t>
    </rPh>
    <rPh sb="6" eb="8">
      <t>シンセイ</t>
    </rPh>
    <rPh sb="8" eb="9">
      <t>ビ</t>
    </rPh>
    <rPh sb="10" eb="12">
      <t>キニュウ</t>
    </rPh>
    <phoneticPr fontId="1"/>
  </si>
  <si>
    <t>10.原材料等</t>
    <rPh sb="3" eb="6">
      <t>ゲンザイリョウ</t>
    </rPh>
    <rPh sb="6" eb="7">
      <t>トウ</t>
    </rPh>
    <phoneticPr fontId="1"/>
  </si>
  <si>
    <r>
      <t>10.原材料：</t>
    </r>
    <r>
      <rPr>
        <sz val="10"/>
        <rFont val="UD デジタル 教科書体 NK-R"/>
        <family val="1"/>
        <charset val="128"/>
      </rPr>
      <t>使用している原材料等を記入してください。「食品・飲料」の返礼品は、別途「アレルギー成分表」を提出してください。</t>
    </r>
    <rPh sb="3" eb="6">
      <t>ゲンザイリョウ</t>
    </rPh>
    <rPh sb="7" eb="9">
      <t>シヨウ</t>
    </rPh>
    <rPh sb="13" eb="16">
      <t>ゲンザイリョウ</t>
    </rPh>
    <rPh sb="16" eb="17">
      <t>トウ</t>
    </rPh>
    <rPh sb="18" eb="20">
      <t>キニュウ</t>
    </rPh>
    <rPh sb="28" eb="30">
      <t>ショクヒン</t>
    </rPh>
    <rPh sb="31" eb="33">
      <t>インリョウ</t>
    </rPh>
    <rPh sb="35" eb="37">
      <t>ヘンレイ</t>
    </rPh>
    <rPh sb="37" eb="38">
      <t>ヒン</t>
    </rPh>
    <rPh sb="40" eb="42">
      <t>ベット</t>
    </rPh>
    <rPh sb="48" eb="50">
      <t>セイブン</t>
    </rPh>
    <rPh sb="50" eb="51">
      <t>ヒョウ</t>
    </rPh>
    <rPh sb="53" eb="55">
      <t>テイシュツ</t>
    </rPh>
    <phoneticPr fontId="1"/>
  </si>
  <si>
    <t>代表取締役</t>
    <rPh sb="0" eb="2">
      <t>ダイヒョウ</t>
    </rPh>
    <rPh sb="2" eb="5">
      <t>トリシマリヤク</t>
    </rPh>
    <phoneticPr fontId="1"/>
  </si>
  <si>
    <t>台東　太郎</t>
    <rPh sb="0" eb="2">
      <t>タイトウ</t>
    </rPh>
    <rPh sb="3" eb="5">
      <t>タロウ</t>
    </rPh>
    <phoneticPr fontId="1"/>
  </si>
  <si>
    <t>工芸品・雑貨</t>
  </si>
  <si>
    <t>本革二つ折り長財布</t>
    <rPh sb="0" eb="2">
      <t>ホンガワ</t>
    </rPh>
    <rPh sb="2" eb="3">
      <t>フタ</t>
    </rPh>
    <rPh sb="4" eb="5">
      <t>オ</t>
    </rPh>
    <rPh sb="6" eb="9">
      <t>ナガザイフ</t>
    </rPh>
    <phoneticPr fontId="1"/>
  </si>
  <si>
    <t>裁断した革を財布の形に縫製し、部品パーツ等をつけている。</t>
    <rPh sb="0" eb="2">
      <t>サイダン</t>
    </rPh>
    <rPh sb="4" eb="5">
      <t>カワ</t>
    </rPh>
    <rPh sb="6" eb="8">
      <t>サイフ</t>
    </rPh>
    <rPh sb="9" eb="10">
      <t>カタチ</t>
    </rPh>
    <rPh sb="11" eb="13">
      <t>ホウセイ</t>
    </rPh>
    <rPh sb="15" eb="17">
      <t>ブヒン</t>
    </rPh>
    <rPh sb="20" eb="21">
      <t>トウ</t>
    </rPh>
    <phoneticPr fontId="1"/>
  </si>
  <si>
    <t>東京都台東区○○■丁目■番地■号</t>
    <rPh sb="0" eb="3">
      <t>トウキョウト</t>
    </rPh>
    <rPh sb="3" eb="6">
      <t>タイトウク</t>
    </rPh>
    <rPh sb="9" eb="11">
      <t>チョウメ</t>
    </rPh>
    <rPh sb="12" eb="14">
      <t>バンチ</t>
    </rPh>
    <rPh sb="15" eb="16">
      <t>ゴウ</t>
    </rPh>
    <phoneticPr fontId="1"/>
  </si>
  <si>
    <t>革を型に裁断して、色染め、色止め加工を行っている。</t>
    <rPh sb="0" eb="1">
      <t>カワ</t>
    </rPh>
    <rPh sb="2" eb="3">
      <t>カタ</t>
    </rPh>
    <rPh sb="4" eb="6">
      <t>サイダン</t>
    </rPh>
    <rPh sb="9" eb="10">
      <t>イロ</t>
    </rPh>
    <rPh sb="10" eb="11">
      <t>ゾ</t>
    </rPh>
    <rPh sb="13" eb="14">
      <t>イロ</t>
    </rPh>
    <rPh sb="14" eb="15">
      <t>ド</t>
    </rPh>
    <rPh sb="16" eb="18">
      <t>カコウ</t>
    </rPh>
    <rPh sb="19" eb="20">
      <t>オコナ</t>
    </rPh>
    <phoneticPr fontId="1"/>
  </si>
  <si>
    <t>○○県○○市○○□丁目□番地□号</t>
    <rPh sb="2" eb="3">
      <t>ケン</t>
    </rPh>
    <rPh sb="5" eb="6">
      <t>シ</t>
    </rPh>
    <rPh sb="9" eb="11">
      <t>チョウメ</t>
    </rPh>
    <rPh sb="12" eb="14">
      <t>バンチ</t>
    </rPh>
    <rPh sb="15" eb="16">
      <t>ゴウ</t>
    </rPh>
    <phoneticPr fontId="1"/>
  </si>
  <si>
    <t>財布１点、カラー選択（黒、赤、茶色）、サイズ：　縦約8cm×横約18ｃｍ×幅約2ｃｍ、重さ：約150g
小銭入れ：1か所（直線ファスナー、マチ付き）、カードポケット：内側8か所、背面ポケット：1か所</t>
    <phoneticPr fontId="1"/>
  </si>
  <si>
    <t>素材：牛革</t>
    <phoneticPr fontId="1"/>
  </si>
  <si>
    <t>特になし</t>
    <phoneticPr fontId="1"/>
  </si>
  <si>
    <t>通年</t>
  </si>
  <si>
    <t>有り</t>
  </si>
  <si>
    <t>可</t>
  </si>
  <si>
    <t>ヤマト運輸</t>
  </si>
  <si>
    <t>―</t>
  </si>
  <si>
    <t>指定不可能</t>
  </si>
  <si>
    <t>指定可能</t>
  </si>
  <si>
    <t>月１０個</t>
    <rPh sb="0" eb="1">
      <t>ツキ</t>
    </rPh>
    <rPh sb="3" eb="4">
      <t>コ</t>
    </rPh>
    <phoneticPr fontId="1"/>
  </si>
  <si>
    <t>特になし</t>
    <rPh sb="0" eb="1">
      <t>トク</t>
    </rPh>
    <phoneticPr fontId="1"/>
  </si>
  <si>
    <t>高品質の本革を使用したシンプルな長財布です。すべて職人による手作りで、長期間ご愛用いただける品です。大きく開いて、仕切りもたくさんあり、必要なものが全てまとまります。</t>
    <rPh sb="0" eb="3">
      <t>コウヒンシツ</t>
    </rPh>
    <rPh sb="4" eb="6">
      <t>ホンガワ</t>
    </rPh>
    <rPh sb="7" eb="9">
      <t>シヨウ</t>
    </rPh>
    <rPh sb="16" eb="19">
      <t>ナガザイフ</t>
    </rPh>
    <rPh sb="25" eb="27">
      <t>ショクニン</t>
    </rPh>
    <rPh sb="30" eb="32">
      <t>テヅク</t>
    </rPh>
    <rPh sb="35" eb="38">
      <t>チョウキカン</t>
    </rPh>
    <rPh sb="39" eb="41">
      <t>アイヨウ</t>
    </rPh>
    <rPh sb="46" eb="47">
      <t>シナ</t>
    </rPh>
    <rPh sb="50" eb="51">
      <t>オオ</t>
    </rPh>
    <rPh sb="53" eb="54">
      <t>ヒラ</t>
    </rPh>
    <rPh sb="57" eb="59">
      <t>シキ</t>
    </rPh>
    <rPh sb="68" eb="70">
      <t>ヒツヨウ</t>
    </rPh>
    <rPh sb="74" eb="75">
      <t>スベ</t>
    </rPh>
    <phoneticPr fontId="1"/>
  </si>
  <si>
    <t>たいとう株式会社</t>
    <rPh sb="4" eb="8">
      <t>カブシキガイシャ</t>
    </rPh>
    <phoneticPr fontId="1"/>
  </si>
  <si>
    <t>画像はイメージです。天然の革を使用しているため、材質や色合いが写真と若干異なる場合がございます。また、すべて職人による手作りのため、個体差があります。</t>
    <phoneticPr fontId="1"/>
  </si>
  <si>
    <t>②区内で企画立案が行われており、価値の過半が区内で生じているもの（地場産品基準：三のロ）</t>
    <phoneticPr fontId="1"/>
  </si>
  <si>
    <t>企画立案内容</t>
    <rPh sb="0" eb="2">
      <t>キカク</t>
    </rPh>
    <rPh sb="2" eb="4">
      <t>リツアン</t>
    </rPh>
    <rPh sb="4" eb="6">
      <t>ナイヨウ</t>
    </rPh>
    <phoneticPr fontId="1"/>
  </si>
  <si>
    <t>企画場所（住所）</t>
    <rPh sb="0" eb="2">
      <t>キカク</t>
    </rPh>
    <rPh sb="2" eb="4">
      <t>バショ</t>
    </rPh>
    <phoneticPr fontId="1"/>
  </si>
  <si>
    <t>製造工程</t>
    <rPh sb="2" eb="4">
      <t>コウテイ</t>
    </rPh>
    <phoneticPr fontId="1"/>
  </si>
  <si>
    <t>製品価値に占める企画立案の割合と理由</t>
    <rPh sb="0" eb="2">
      <t>セイヒン</t>
    </rPh>
    <rPh sb="2" eb="4">
      <t>カチ</t>
    </rPh>
    <rPh sb="5" eb="6">
      <t>シ</t>
    </rPh>
    <rPh sb="8" eb="10">
      <t>キカク</t>
    </rPh>
    <rPh sb="10" eb="12">
      <t>リツアン</t>
    </rPh>
    <rPh sb="13" eb="15">
      <t>ワリアイ</t>
    </rPh>
    <rPh sb="16" eb="18">
      <t>リユウ</t>
    </rPh>
    <phoneticPr fontId="1"/>
  </si>
  <si>
    <t>5-2.品目名</t>
    <rPh sb="4" eb="6">
      <t>ヒンモク</t>
    </rPh>
    <rPh sb="6" eb="7">
      <t>メイ</t>
    </rPh>
    <phoneticPr fontId="1"/>
  </si>
  <si>
    <t>５-1.返礼品カテゴリ</t>
    <rPh sb="4" eb="7">
      <t>ヘンレイヒン</t>
    </rPh>
    <phoneticPr fontId="1"/>
  </si>
  <si>
    <t>財布</t>
    <rPh sb="0" eb="2">
      <t>サイフ</t>
    </rPh>
    <phoneticPr fontId="1"/>
  </si>
  <si>
    <r>
      <t>５-1.返礼品カテゴリ：</t>
    </r>
    <r>
      <rPr>
        <sz val="10"/>
        <rFont val="UD デジタル 教科書体 NK-R"/>
        <family val="1"/>
        <charset val="128"/>
      </rPr>
      <t>「工芸品・雑貨」「宿泊・体験」「お食事券」「食品・飲料」より選択⇒「食品・飲料」の場合は、別途「アレルギー成分表」を提出ください。</t>
    </r>
    <rPh sb="4" eb="6">
      <t>ヘンレイ</t>
    </rPh>
    <rPh sb="6" eb="7">
      <t>ヒン</t>
    </rPh>
    <rPh sb="13" eb="16">
      <t>コウゲイヒン</t>
    </rPh>
    <rPh sb="17" eb="19">
      <t>ザッカ</t>
    </rPh>
    <rPh sb="21" eb="23">
      <t>シュクハク</t>
    </rPh>
    <rPh sb="24" eb="26">
      <t>タイケン</t>
    </rPh>
    <rPh sb="29" eb="32">
      <t>ショクジケン</t>
    </rPh>
    <rPh sb="34" eb="36">
      <t>ショクヒン</t>
    </rPh>
    <rPh sb="37" eb="39">
      <t>インリョウ</t>
    </rPh>
    <rPh sb="42" eb="44">
      <t>センタク</t>
    </rPh>
    <rPh sb="46" eb="48">
      <t>ショクヒン</t>
    </rPh>
    <rPh sb="49" eb="51">
      <t>インリョウ</t>
    </rPh>
    <rPh sb="53" eb="55">
      <t>バアイ</t>
    </rPh>
    <rPh sb="57" eb="59">
      <t>ベット</t>
    </rPh>
    <rPh sb="65" eb="67">
      <t>セイブン</t>
    </rPh>
    <rPh sb="67" eb="68">
      <t>ヒョウ</t>
    </rPh>
    <rPh sb="70" eb="72">
      <t>テイシュツ</t>
    </rPh>
    <phoneticPr fontId="1"/>
  </si>
  <si>
    <t>②返礼品の企画立案と製造工程に分けて、具体的に、何をどの場所で行っているか記載してください。</t>
    <rPh sb="1" eb="4">
      <t>ヘンレイヒン</t>
    </rPh>
    <rPh sb="5" eb="7">
      <t>キカク</t>
    </rPh>
    <rPh sb="7" eb="9">
      <t>リツアン</t>
    </rPh>
    <rPh sb="10" eb="12">
      <t>セイゾウ</t>
    </rPh>
    <rPh sb="12" eb="14">
      <t>コウテイ</t>
    </rPh>
    <rPh sb="15" eb="16">
      <t>ワ</t>
    </rPh>
    <rPh sb="19" eb="22">
      <t>グタイテキ</t>
    </rPh>
    <rPh sb="24" eb="25">
      <t>ナニ</t>
    </rPh>
    <rPh sb="28" eb="30">
      <t>バショ</t>
    </rPh>
    <rPh sb="31" eb="32">
      <t>オコナ</t>
    </rPh>
    <rPh sb="37" eb="39">
      <t>キサイ</t>
    </rPh>
    <phoneticPr fontId="1"/>
  </si>
  <si>
    <t>区内の企画立案内容：区内の事務所にて絵葉書の企画・デザインを行い、</t>
    <rPh sb="3" eb="5">
      <t>キカク</t>
    </rPh>
    <rPh sb="5" eb="7">
      <t>リツアン</t>
    </rPh>
    <rPh sb="10" eb="12">
      <t>クナイ</t>
    </rPh>
    <rPh sb="13" eb="15">
      <t>ジム</t>
    </rPh>
    <rPh sb="15" eb="16">
      <t>ショ</t>
    </rPh>
    <rPh sb="18" eb="21">
      <t>エハガキ</t>
    </rPh>
    <rPh sb="22" eb="24">
      <t>キカク</t>
    </rPh>
    <rPh sb="30" eb="31">
      <t>オコナ</t>
    </rPh>
    <phoneticPr fontId="1"/>
  </si>
  <si>
    <t>区内の企画場所：台東区○○■丁目■番地■号</t>
    <rPh sb="0" eb="2">
      <t>クナイ</t>
    </rPh>
    <rPh sb="3" eb="5">
      <t>キカク</t>
    </rPh>
    <rPh sb="5" eb="7">
      <t>バショ</t>
    </rPh>
    <rPh sb="8" eb="11">
      <t>タイトウク</t>
    </rPh>
    <rPh sb="14" eb="16">
      <t>チョウメ</t>
    </rPh>
    <rPh sb="17" eb="19">
      <t>バンチ</t>
    </rPh>
    <rPh sb="20" eb="21">
      <t>ゴウ</t>
    </rPh>
    <phoneticPr fontId="1"/>
  </si>
  <si>
    <t>区外の製造内容：提供されたデザインをもとに紙の調達及び印刷を行い、納品している。</t>
    <rPh sb="0" eb="2">
      <t>クガイ</t>
    </rPh>
    <rPh sb="3" eb="5">
      <t>セイゾウ</t>
    </rPh>
    <rPh sb="5" eb="7">
      <t>ナイヨウ</t>
    </rPh>
    <rPh sb="8" eb="10">
      <t>テイキョウ</t>
    </rPh>
    <rPh sb="21" eb="22">
      <t>カミ</t>
    </rPh>
    <rPh sb="23" eb="25">
      <t>チョウタツ</t>
    </rPh>
    <rPh sb="25" eb="26">
      <t>オヨ</t>
    </rPh>
    <rPh sb="27" eb="29">
      <t>インサツ</t>
    </rPh>
    <rPh sb="30" eb="31">
      <t>オコナ</t>
    </rPh>
    <rPh sb="33" eb="35">
      <t>ノウヒン</t>
    </rPh>
    <phoneticPr fontId="1"/>
  </si>
  <si>
    <t>区外の製造場所：○○県○○市□丁目□番地□号</t>
    <rPh sb="0" eb="2">
      <t>クガイ</t>
    </rPh>
    <rPh sb="3" eb="5">
      <t>セイゾウ</t>
    </rPh>
    <rPh sb="5" eb="7">
      <t>バショ</t>
    </rPh>
    <rPh sb="10" eb="11">
      <t>ケン</t>
    </rPh>
    <rPh sb="13" eb="14">
      <t>シ</t>
    </rPh>
    <phoneticPr fontId="1"/>
  </si>
  <si>
    <t>その他補足事項：デザインによっては印刷委託会社からさらに東京都○○市の印刷会社に委託している。</t>
    <rPh sb="2" eb="3">
      <t>ホカ</t>
    </rPh>
    <rPh sb="3" eb="7">
      <t>ホソクジコウ</t>
    </rPh>
    <rPh sb="17" eb="19">
      <t>インサツ</t>
    </rPh>
    <rPh sb="19" eb="21">
      <t>イタク</t>
    </rPh>
    <rPh sb="21" eb="23">
      <t>カイシャ</t>
    </rPh>
    <rPh sb="28" eb="30">
      <t>トウキョウ</t>
    </rPh>
    <rPh sb="30" eb="31">
      <t>ト</t>
    </rPh>
    <rPh sb="33" eb="34">
      <t>シ</t>
    </rPh>
    <rPh sb="35" eb="37">
      <t>インサツ</t>
    </rPh>
    <rPh sb="37" eb="39">
      <t>カイシャ</t>
    </rPh>
    <rPh sb="40" eb="42">
      <t>イタク</t>
    </rPh>
    <phoneticPr fontId="1"/>
  </si>
  <si>
    <t>製品価値に占める企画立案の割合と理由：区外での印刷にかかる費用は全体価値に対して軽微であり、デザインの企画により、約80％の価値が区内で生じている。</t>
    <rPh sb="8" eb="10">
      <t>キカク</t>
    </rPh>
    <rPh sb="10" eb="12">
      <t>リツアン</t>
    </rPh>
    <rPh sb="19" eb="20">
      <t>ク</t>
    </rPh>
    <rPh sb="20" eb="21">
      <t>ガイ</t>
    </rPh>
    <rPh sb="23" eb="25">
      <t>インサツ</t>
    </rPh>
    <rPh sb="29" eb="31">
      <t>ヒヨウ</t>
    </rPh>
    <rPh sb="32" eb="34">
      <t>ゼンタイ</t>
    </rPh>
    <rPh sb="34" eb="36">
      <t>カチ</t>
    </rPh>
    <rPh sb="37" eb="38">
      <t>タイ</t>
    </rPh>
    <rPh sb="40" eb="42">
      <t>ケイビ</t>
    </rPh>
    <rPh sb="51" eb="53">
      <t>キカク</t>
    </rPh>
    <rPh sb="57" eb="58">
      <t>ヤク</t>
    </rPh>
    <rPh sb="62" eb="64">
      <t>カチ</t>
    </rPh>
    <rPh sb="65" eb="67">
      <t>クナイ</t>
    </rPh>
    <rPh sb="68" eb="69">
      <t>ショウ</t>
    </rPh>
    <phoneticPr fontId="1"/>
  </si>
  <si>
    <t>④台東区内で提供する内容を記載してください。</t>
    <rPh sb="1" eb="5">
      <t>タイトウクナイ</t>
    </rPh>
    <rPh sb="6" eb="8">
      <t>テイキョウ</t>
    </rPh>
    <rPh sb="10" eb="12">
      <t>ナイヨウ</t>
    </rPh>
    <rPh sb="13" eb="15">
      <t>キサイ</t>
    </rPh>
    <phoneticPr fontId="1"/>
  </si>
  <si>
    <t>その他補足事項：区外に店舗があるが、台東区内の店舗限定メニューにのみ使用できる食事券を発行します。</t>
    <rPh sb="2" eb="3">
      <t>ホカ</t>
    </rPh>
    <rPh sb="3" eb="7">
      <t>ホソクジコウ</t>
    </rPh>
    <rPh sb="8" eb="10">
      <t>クガイ</t>
    </rPh>
    <rPh sb="11" eb="13">
      <t>テンポ</t>
    </rPh>
    <rPh sb="18" eb="22">
      <t>タイトウクナイ</t>
    </rPh>
    <rPh sb="23" eb="25">
      <t>テンポ</t>
    </rPh>
    <rPh sb="25" eb="27">
      <t>ゲンテイ</t>
    </rPh>
    <rPh sb="34" eb="36">
      <t>シヨウ</t>
    </rPh>
    <rPh sb="39" eb="42">
      <t>ショクジケン</t>
    </rPh>
    <rPh sb="43" eb="45">
      <t>ハッコウ</t>
    </rPh>
    <phoneticPr fontId="1"/>
  </si>
  <si>
    <t>⑤台東区内で提供する内容を記載してください。</t>
    <rPh sb="1" eb="5">
      <t>タイトウクナイ</t>
    </rPh>
    <rPh sb="6" eb="8">
      <t>テイキョウ</t>
    </rPh>
    <rPh sb="10" eb="12">
      <t>ナイヨウ</t>
    </rPh>
    <rPh sb="13" eb="15">
      <t>キサイ</t>
    </rPh>
    <phoneticPr fontId="1"/>
  </si>
  <si>
    <t>⑥台東区内で提供する内容を記載してください。</t>
    <rPh sb="1" eb="5">
      <t>タイトウクナイ</t>
    </rPh>
    <rPh sb="6" eb="8">
      <t>テイキョウ</t>
    </rPh>
    <rPh sb="10" eb="12">
      <t>ナイヨウ</t>
    </rPh>
    <rPh sb="13" eb="15">
      <t>キサイ</t>
    </rPh>
    <phoneticPr fontId="1"/>
  </si>
  <si>
    <t>③区内で提供するサービス（食事・体験等）※宿泊を除く（地場産品基準：七）</t>
    <rPh sb="1" eb="3">
      <t>クナイ</t>
    </rPh>
    <rPh sb="4" eb="6">
      <t>テイキョウ</t>
    </rPh>
    <rPh sb="13" eb="15">
      <t>ショクジ</t>
    </rPh>
    <rPh sb="16" eb="18">
      <t>タイケン</t>
    </rPh>
    <rPh sb="18" eb="19">
      <t>トウ</t>
    </rPh>
    <rPh sb="21" eb="23">
      <t>シュクハク</t>
    </rPh>
    <rPh sb="24" eb="25">
      <t>ノゾ</t>
    </rPh>
    <rPh sb="27" eb="29">
      <t>ジバ</t>
    </rPh>
    <rPh sb="29" eb="31">
      <t>サンピン</t>
    </rPh>
    <rPh sb="31" eb="33">
      <t>キジュン</t>
    </rPh>
    <rPh sb="34" eb="35">
      <t>ナナ</t>
    </rPh>
    <phoneticPr fontId="1"/>
  </si>
  <si>
    <t>④区内で提供するサービス（宿泊、区内のみで運営するもの）（地場産品基準：七の二）</t>
    <phoneticPr fontId="1"/>
  </si>
  <si>
    <t>⑤区内で提供するサービス（宿泊、⑤に該当しない一人一泊五万円以下のもの）（地場産品基準：七の３イ）</t>
    <phoneticPr fontId="1"/>
  </si>
  <si>
    <r>
      <t>21.その他：</t>
    </r>
    <r>
      <rPr>
        <sz val="10"/>
        <rFont val="UD デジタル 教科書体 NK-R"/>
        <family val="1"/>
        <charset val="128"/>
      </rPr>
      <t>特記事項があれば記入してください。</t>
    </r>
    <rPh sb="5" eb="6">
      <t>ホカ</t>
    </rPh>
    <rPh sb="7" eb="9">
      <t>トッキ</t>
    </rPh>
    <rPh sb="9" eb="11">
      <t>ジコウ</t>
    </rPh>
    <rPh sb="15" eb="17">
      <t>キニュウ</t>
    </rPh>
    <phoneticPr fontId="1"/>
  </si>
  <si>
    <t>6.③内容</t>
    <rPh sb="3" eb="5">
      <t>ナイヨウ</t>
    </rPh>
    <phoneticPr fontId="20"/>
  </si>
  <si>
    <t>※紹介文の表現・文言については、健康増進法第65条に抵触しないよう</t>
    <rPh sb="1" eb="3">
      <t>ショウカイ</t>
    </rPh>
    <rPh sb="3" eb="4">
      <t>ブン</t>
    </rPh>
    <rPh sb="5" eb="7">
      <t>ヒョウゲン</t>
    </rPh>
    <rPh sb="8" eb="10">
      <t>モンゴン</t>
    </rPh>
    <rPh sb="16" eb="18">
      <t>ケンコウ</t>
    </rPh>
    <rPh sb="18" eb="20">
      <t>ゾウシン</t>
    </rPh>
    <rPh sb="20" eb="21">
      <t>ホウ</t>
    </rPh>
    <rPh sb="21" eb="22">
      <t>ダイ</t>
    </rPh>
    <rPh sb="24" eb="25">
      <t>ジョウ</t>
    </rPh>
    <rPh sb="26" eb="28">
      <t>テイショク</t>
    </rPh>
    <phoneticPr fontId="1"/>
  </si>
  <si>
    <t>ご注意ください。詳細は右表のとおり。</t>
    <rPh sb="1" eb="3">
      <t>チュウイ</t>
    </rPh>
    <rPh sb="8" eb="10">
      <t>ショウサイ</t>
    </rPh>
    <rPh sb="11" eb="12">
      <t>ミギ</t>
    </rPh>
    <rPh sb="12" eb="13">
      <t>ヒョウ</t>
    </rPh>
    <phoneticPr fontId="1"/>
  </si>
  <si>
    <r>
      <t>5-2.品目名：</t>
    </r>
    <r>
      <rPr>
        <sz val="10"/>
        <rFont val="UD デジタル 教科書体 NK-R"/>
        <family val="1"/>
        <charset val="128"/>
      </rPr>
      <t>どんな商品か分かるジャンルを記載してください。　例）チョコ、靴、帽子　</t>
    </r>
    <rPh sb="4" eb="6">
      <t>ヒンモク</t>
    </rPh>
    <rPh sb="6" eb="7">
      <t>メイ</t>
    </rPh>
    <phoneticPr fontId="1"/>
  </si>
  <si>
    <r>
      <t>４.返礼品名称：</t>
    </r>
    <r>
      <rPr>
        <sz val="10"/>
        <rFont val="UD デジタル 教科書体 NK-R"/>
        <family val="1"/>
        <charset val="128"/>
      </rPr>
      <t>サイトに掲載する返礼品の名称を記載してください。</t>
    </r>
    <r>
      <rPr>
        <b/>
        <sz val="11"/>
        <rFont val="UD デジタル 教科書体 NK-R"/>
        <family val="1"/>
        <charset val="128"/>
      </rPr>
      <t>※名称の表現・文言は健康増進法第65条に抵触しないようご注意ください。詳細は下表のとおり。</t>
    </r>
    <rPh sb="2" eb="4">
      <t>ヘンレイ</t>
    </rPh>
    <rPh sb="4" eb="5">
      <t>ヒン</t>
    </rPh>
    <rPh sb="5" eb="7">
      <t>メイショウ</t>
    </rPh>
    <rPh sb="12" eb="14">
      <t>ケイサイ</t>
    </rPh>
    <rPh sb="16" eb="18">
      <t>ヘンレイ</t>
    </rPh>
    <rPh sb="18" eb="19">
      <t>ヒン</t>
    </rPh>
    <rPh sb="20" eb="22">
      <t>メイショウ</t>
    </rPh>
    <rPh sb="23" eb="25">
      <t>キサイ</t>
    </rPh>
    <rPh sb="33" eb="35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</si>
</sst>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u/>
      <sz val="10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theme="0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2"/>
      <color rgb="FFFF0000"/>
      <name val="Segoe UI Symbol"/>
      <family val="1"/>
    </font>
    <font>
      <sz val="10"/>
      <color theme="1"/>
      <name val="Segoe UI Symbol"/>
      <family val="2"/>
    </font>
    <font>
      <u/>
      <sz val="12"/>
      <color rgb="FFFF0000"/>
      <name val="UD デジタル 教科書体 NK-R"/>
      <family val="1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UD デジタル 教科書体 NK-R"/>
      <family val="1"/>
      <charset val="128"/>
    </font>
    <font>
      <b/>
      <sz val="11"/>
      <color theme="4" tint="-0.249977111117893"/>
      <name val="UD デジタル 教科書体 NK-R"/>
      <family val="1"/>
      <charset val="128"/>
    </font>
    <font>
      <sz val="12"/>
      <color theme="4" tint="-0.249977111117893"/>
      <name val="UD デジタル 教科書体 NK-R"/>
      <family val="1"/>
      <charset val="128"/>
    </font>
    <font>
      <b/>
      <sz val="12"/>
      <color theme="4" tint="-0.249977111117893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11" fillId="0" borderId="0" xfId="0" applyFont="1">
      <alignment vertical="center"/>
    </xf>
    <xf numFmtId="0" fontId="12" fillId="3" borderId="0" xfId="0" applyFont="1" applyFill="1" applyBorder="1" applyProtection="1">
      <alignment vertical="center"/>
      <protection locked="0"/>
    </xf>
    <xf numFmtId="0" fontId="11" fillId="3" borderId="0" xfId="0" applyFont="1" applyFill="1">
      <alignment vertical="center"/>
    </xf>
    <xf numFmtId="0" fontId="11" fillId="3" borderId="0" xfId="0" applyFont="1" applyFill="1" applyBorder="1">
      <alignment vertical="center"/>
    </xf>
    <xf numFmtId="0" fontId="11" fillId="3" borderId="6" xfId="0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Border="1">
      <alignment vertical="center"/>
    </xf>
    <xf numFmtId="0" fontId="11" fillId="3" borderId="9" xfId="0" applyFont="1" applyFill="1" applyBorder="1">
      <alignment vertical="center"/>
    </xf>
    <xf numFmtId="0" fontId="11" fillId="5" borderId="6" xfId="0" applyFont="1" applyFill="1" applyBorder="1">
      <alignment vertical="center"/>
    </xf>
    <xf numFmtId="0" fontId="11" fillId="5" borderId="7" xfId="0" applyFont="1" applyFill="1" applyBorder="1">
      <alignment vertical="center"/>
    </xf>
    <xf numFmtId="0" fontId="11" fillId="5" borderId="8" xfId="0" applyFont="1" applyFill="1" applyBorder="1">
      <alignment vertical="center"/>
    </xf>
    <xf numFmtId="0" fontId="11" fillId="5" borderId="10" xfId="0" applyFont="1" applyFill="1" applyBorder="1">
      <alignment vertical="center"/>
    </xf>
    <xf numFmtId="0" fontId="11" fillId="5" borderId="11" xfId="0" applyFont="1" applyFill="1" applyBorder="1">
      <alignment vertical="center"/>
    </xf>
    <xf numFmtId="0" fontId="11" fillId="5" borderId="12" xfId="0" applyFont="1" applyFill="1" applyBorder="1">
      <alignment vertical="center"/>
    </xf>
    <xf numFmtId="0" fontId="11" fillId="5" borderId="2" xfId="0" applyFont="1" applyFill="1" applyBorder="1">
      <alignment vertical="center"/>
    </xf>
    <xf numFmtId="0" fontId="11" fillId="5" borderId="3" xfId="0" applyFont="1" applyFill="1" applyBorder="1">
      <alignment vertical="center"/>
    </xf>
    <xf numFmtId="0" fontId="11" fillId="5" borderId="4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1" xfId="0" applyFont="1" applyFill="1" applyBorder="1">
      <alignment vertical="center"/>
    </xf>
    <xf numFmtId="0" fontId="11" fillId="4" borderId="12" xfId="0" applyFont="1" applyFill="1" applyBorder="1">
      <alignment vertical="center"/>
    </xf>
    <xf numFmtId="0" fontId="11" fillId="4" borderId="0" xfId="0" applyFont="1" applyFill="1">
      <alignment vertical="center"/>
    </xf>
    <xf numFmtId="0" fontId="11" fillId="2" borderId="2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11" fillId="4" borderId="3" xfId="0" applyFont="1" applyFill="1" applyBorder="1">
      <alignment vertical="center"/>
    </xf>
    <xf numFmtId="0" fontId="10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1" fillId="3" borderId="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38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/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NumberFormat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0" fontId="11" fillId="3" borderId="0" xfId="0" applyFont="1" applyFill="1" applyBorder="1">
      <alignment vertical="center"/>
    </xf>
    <xf numFmtId="0" fontId="11" fillId="3" borderId="0" xfId="0" applyFont="1" applyFill="1" applyBorder="1" applyAlignment="1" applyProtection="1">
      <alignment horizontal="left" vertical="top" wrapText="1"/>
      <protection locked="0"/>
    </xf>
    <xf numFmtId="0" fontId="11" fillId="3" borderId="9" xfId="0" applyFont="1" applyFill="1" applyBorder="1">
      <alignment vertical="center"/>
    </xf>
    <xf numFmtId="0" fontId="11" fillId="3" borderId="0" xfId="0" applyFont="1" applyFill="1" applyBorder="1" applyAlignment="1" applyProtection="1">
      <alignment horizontal="left" vertical="top" shrinkToFit="1"/>
      <protection locked="0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2" borderId="8" xfId="0" applyFont="1" applyFill="1" applyBorder="1">
      <alignment vertical="center"/>
    </xf>
    <xf numFmtId="0" fontId="22" fillId="3" borderId="0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25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1" fillId="0" borderId="20" xfId="0" applyFont="1" applyBorder="1">
      <alignment vertical="center"/>
    </xf>
    <xf numFmtId="0" fontId="26" fillId="0" borderId="0" xfId="0" applyFont="1">
      <alignment vertical="center"/>
    </xf>
    <xf numFmtId="0" fontId="11" fillId="3" borderId="2" xfId="0" applyFont="1" applyFill="1" applyBorder="1" applyAlignment="1" applyProtection="1">
      <alignment horizontal="left" vertical="top" shrinkToFit="1"/>
      <protection locked="0"/>
    </xf>
    <xf numFmtId="0" fontId="11" fillId="3" borderId="3" xfId="0" applyFont="1" applyFill="1" applyBorder="1" applyAlignment="1" applyProtection="1">
      <alignment horizontal="left" vertical="top" shrinkToFit="1"/>
      <protection locked="0"/>
    </xf>
    <xf numFmtId="0" fontId="11" fillId="3" borderId="4" xfId="0" applyFont="1" applyFill="1" applyBorder="1" applyAlignment="1" applyProtection="1">
      <alignment horizontal="left" vertical="top" shrinkToFit="1"/>
      <protection locked="0"/>
    </xf>
    <xf numFmtId="0" fontId="11" fillId="3" borderId="6" xfId="0" applyFont="1" applyFill="1" applyBorder="1" applyAlignment="1" applyProtection="1">
      <alignment horizontal="left" vertical="top" wrapText="1"/>
      <protection locked="0"/>
    </xf>
    <xf numFmtId="0" fontId="11" fillId="3" borderId="7" xfId="0" applyFont="1" applyFill="1" applyBorder="1" applyAlignment="1" applyProtection="1">
      <alignment horizontal="left" vertical="top" wrapText="1"/>
      <protection locked="0"/>
    </xf>
    <xf numFmtId="0" fontId="11" fillId="3" borderId="8" xfId="0" applyFont="1" applyFill="1" applyBorder="1" applyAlignment="1" applyProtection="1">
      <alignment horizontal="left" vertical="top" wrapText="1"/>
      <protection locked="0"/>
    </xf>
    <xf numFmtId="0" fontId="11" fillId="3" borderId="10" xfId="0" applyFont="1" applyFill="1" applyBorder="1" applyAlignment="1" applyProtection="1">
      <alignment horizontal="left" vertical="top" wrapText="1"/>
      <protection locked="0"/>
    </xf>
    <xf numFmtId="0" fontId="11" fillId="3" borderId="11" xfId="0" applyFont="1" applyFill="1" applyBorder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2" fillId="3" borderId="7" xfId="0" applyFont="1" applyFill="1" applyBorder="1" applyAlignment="1">
      <alignment vertical="center" shrinkToFit="1"/>
    </xf>
    <xf numFmtId="0" fontId="11" fillId="3" borderId="6" xfId="0" applyFont="1" applyFill="1" applyBorder="1" applyAlignment="1" applyProtection="1">
      <alignment vertical="top" wrapText="1"/>
      <protection locked="0"/>
    </xf>
    <xf numFmtId="0" fontId="11" fillId="3" borderId="7" xfId="0" applyFont="1" applyFill="1" applyBorder="1" applyAlignment="1" applyProtection="1">
      <alignment vertical="top" wrapText="1"/>
      <protection locked="0"/>
    </xf>
    <xf numFmtId="0" fontId="11" fillId="3" borderId="8" xfId="0" applyFont="1" applyFill="1" applyBorder="1" applyAlignment="1" applyProtection="1">
      <alignment vertical="top" wrapText="1"/>
      <protection locked="0"/>
    </xf>
    <xf numFmtId="0" fontId="11" fillId="3" borderId="10" xfId="0" applyFont="1" applyFill="1" applyBorder="1" applyAlignment="1" applyProtection="1">
      <alignment vertical="top" wrapText="1"/>
      <protection locked="0"/>
    </xf>
    <xf numFmtId="0" fontId="11" fillId="3" borderId="11" xfId="0" applyFont="1" applyFill="1" applyBorder="1" applyAlignment="1" applyProtection="1">
      <alignment vertical="top" wrapText="1"/>
      <protection locked="0"/>
    </xf>
    <xf numFmtId="0" fontId="11" fillId="3" borderId="12" xfId="0" applyFont="1" applyFill="1" applyBorder="1" applyAlignment="1" applyProtection="1">
      <alignment vertical="top" wrapText="1"/>
      <protection locked="0"/>
    </xf>
    <xf numFmtId="0" fontId="11" fillId="3" borderId="9" xfId="0" applyFont="1" applyFill="1" applyBorder="1">
      <alignment vertical="center"/>
    </xf>
    <xf numFmtId="0" fontId="11" fillId="3" borderId="0" xfId="0" applyFont="1" applyFill="1" applyBorder="1">
      <alignment vertical="center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center" vertical="center" shrinkToFit="1"/>
      <protection locked="0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4" borderId="14" xfId="0" applyFont="1" applyFill="1" applyBorder="1" applyAlignment="1">
      <alignment horizontal="center" vertical="center" textRotation="255" shrinkToFit="1"/>
    </xf>
    <xf numFmtId="0" fontId="11" fillId="4" borderId="15" xfId="0" applyFont="1" applyFill="1" applyBorder="1" applyAlignment="1">
      <alignment horizontal="center" vertical="center" textRotation="255" shrinkToFit="1"/>
    </xf>
    <xf numFmtId="0" fontId="11" fillId="4" borderId="13" xfId="0" applyFont="1" applyFill="1" applyBorder="1" applyAlignment="1">
      <alignment horizontal="center" vertical="center" textRotation="255" shrinkToFit="1"/>
    </xf>
    <xf numFmtId="176" fontId="11" fillId="3" borderId="2" xfId="0" applyNumberFormat="1" applyFont="1" applyFill="1" applyBorder="1" applyProtection="1">
      <alignment vertical="center"/>
      <protection locked="0"/>
    </xf>
    <xf numFmtId="176" fontId="11" fillId="3" borderId="3" xfId="0" applyNumberFormat="1" applyFont="1" applyFill="1" applyBorder="1" applyProtection="1">
      <alignment vertical="center"/>
      <protection locked="0"/>
    </xf>
    <xf numFmtId="176" fontId="11" fillId="3" borderId="4" xfId="0" applyNumberFormat="1" applyFont="1" applyFill="1" applyBorder="1" applyProtection="1">
      <alignment vertical="center"/>
      <protection locked="0"/>
    </xf>
    <xf numFmtId="0" fontId="11" fillId="3" borderId="2" xfId="0" applyFont="1" applyFill="1" applyBorder="1" applyAlignment="1" applyProtection="1">
      <alignment horizontal="left" vertical="center" shrinkToFit="1"/>
      <protection locked="0"/>
    </xf>
    <xf numFmtId="0" fontId="11" fillId="3" borderId="3" xfId="0" applyFont="1" applyFill="1" applyBorder="1" applyAlignment="1" applyProtection="1">
      <alignment horizontal="left" vertical="center" shrinkToFit="1"/>
      <protection locked="0"/>
    </xf>
    <xf numFmtId="0" fontId="11" fillId="3" borderId="4" xfId="0" applyFont="1" applyFill="1" applyBorder="1" applyAlignment="1" applyProtection="1">
      <alignment horizontal="left" vertical="center" shrinkToFit="1"/>
      <protection locked="0"/>
    </xf>
    <xf numFmtId="0" fontId="11" fillId="3" borderId="10" xfId="0" applyFont="1" applyFill="1" applyBorder="1" applyAlignment="1" applyProtection="1">
      <alignment vertical="center" shrinkToFit="1"/>
      <protection locked="0"/>
    </xf>
    <xf numFmtId="0" fontId="11" fillId="3" borderId="11" xfId="0" applyFont="1" applyFill="1" applyBorder="1" applyAlignment="1" applyProtection="1">
      <alignment vertical="center" shrinkToFit="1"/>
      <protection locked="0"/>
    </xf>
    <xf numFmtId="0" fontId="11" fillId="3" borderId="3" xfId="0" applyFont="1" applyFill="1" applyBorder="1" applyAlignment="1" applyProtection="1">
      <alignment vertical="center" shrinkToFit="1"/>
      <protection locked="0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1" fillId="3" borderId="2" xfId="0" applyFont="1" applyFill="1" applyBorder="1" applyAlignment="1" applyProtection="1">
      <alignment horizontal="left" vertical="top" wrapText="1"/>
      <protection locked="0"/>
    </xf>
    <xf numFmtId="0" fontId="11" fillId="3" borderId="3" xfId="0" applyFont="1" applyFill="1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 applyProtection="1">
      <alignment horizontal="left" vertical="top" wrapText="1"/>
      <protection locked="0"/>
    </xf>
    <xf numFmtId="38" fontId="4" fillId="3" borderId="1" xfId="1" applyFont="1" applyFill="1" applyBorder="1" applyProtection="1">
      <alignment vertical="center"/>
      <protection locked="0"/>
    </xf>
    <xf numFmtId="38" fontId="4" fillId="2" borderId="1" xfId="1" applyFont="1" applyFill="1" applyBorder="1">
      <alignment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0" fontId="11" fillId="3" borderId="9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 applyProtection="1">
      <alignment horizontal="left" vertical="top" wrapText="1"/>
      <protection locked="0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0" fontId="11" fillId="3" borderId="24" xfId="0" applyFont="1" applyFill="1" applyBorder="1" applyAlignment="1" applyProtection="1">
      <alignment horizontal="left" vertical="top" wrapText="1"/>
      <protection locked="0"/>
    </xf>
    <xf numFmtId="0" fontId="11" fillId="3" borderId="17" xfId="0" applyFont="1" applyFill="1" applyBorder="1" applyAlignment="1" applyProtection="1">
      <alignment horizontal="left" vertical="top" wrapText="1"/>
      <protection locked="0"/>
    </xf>
    <xf numFmtId="0" fontId="11" fillId="3" borderId="25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top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 applyProtection="1">
      <alignment horizontal="left" vertical="top" wrapText="1"/>
      <protection locked="0"/>
    </xf>
    <xf numFmtId="0" fontId="11" fillId="3" borderId="22" xfId="0" applyFont="1" applyFill="1" applyBorder="1" applyAlignment="1" applyProtection="1">
      <alignment horizontal="left" vertical="top" wrapText="1"/>
      <protection locked="0"/>
    </xf>
    <xf numFmtId="0" fontId="11" fillId="3" borderId="23" xfId="0" applyFont="1" applyFill="1" applyBorder="1" applyAlignment="1" applyProtection="1">
      <alignment horizontal="left" vertical="top" wrapText="1"/>
      <protection locked="0"/>
    </xf>
    <xf numFmtId="0" fontId="11" fillId="5" borderId="14" xfId="0" applyFont="1" applyFill="1" applyBorder="1" applyAlignment="1">
      <alignment vertical="center" textRotation="255" shrinkToFit="1"/>
    </xf>
    <xf numFmtId="0" fontId="11" fillId="5" borderId="15" xfId="0" applyFont="1" applyFill="1" applyBorder="1" applyAlignment="1">
      <alignment vertical="center" textRotation="255" shrinkToFit="1"/>
    </xf>
    <xf numFmtId="0" fontId="2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53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C$29" lockText="1" noThreeD="1"/>
</file>

<file path=xl/ctrlProps/ctrlProp2.xml><?xml version="1.0" encoding="utf-8"?>
<formControlPr xmlns="http://schemas.microsoft.com/office/spreadsheetml/2009/9/main" objectType="CheckBox" checked="Checked" fmlaLink="$C$10" lockText="1" noThreeD="1"/>
</file>

<file path=xl/ctrlProps/ctrlProp3.xml><?xml version="1.0" encoding="utf-8"?>
<formControlPr xmlns="http://schemas.microsoft.com/office/spreadsheetml/2009/9/main" objectType="CheckBox" fmlaLink="$C$19" lockText="1" noThreeD="1"/>
</file>

<file path=xl/ctrlProps/ctrlProp4.xml><?xml version="1.0" encoding="utf-8"?>
<formControlPr xmlns="http://schemas.microsoft.com/office/spreadsheetml/2009/9/main" objectType="CheckBox" fmlaLink="$C$37" lockText="1" noThreeD="1"/>
</file>

<file path=xl/ctrlProps/ctrlProp5.xml><?xml version="1.0" encoding="utf-8"?>
<formControlPr xmlns="http://schemas.microsoft.com/office/spreadsheetml/2009/9/main" objectType="CheckBox" fmlaLink="$C$4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160020</xdr:rowOff>
        </xdr:from>
        <xdr:to>
          <xdr:col>36</xdr:col>
          <xdr:colOff>0</xdr:colOff>
          <xdr:row>10</xdr:row>
          <xdr:rowOff>22860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17</xdr:row>
          <xdr:rowOff>175260</xdr:rowOff>
        </xdr:from>
        <xdr:to>
          <xdr:col>35</xdr:col>
          <xdr:colOff>198120</xdr:colOff>
          <xdr:row>19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7620</xdr:rowOff>
        </xdr:from>
        <xdr:to>
          <xdr:col>35</xdr:col>
          <xdr:colOff>167640</xdr:colOff>
          <xdr:row>29</xdr:row>
          <xdr:rowOff>15240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142875</xdr:colOff>
      <xdr:row>60</xdr:row>
      <xdr:rowOff>152400</xdr:rowOff>
    </xdr:from>
    <xdr:to>
      <xdr:col>35</xdr:col>
      <xdr:colOff>152400</xdr:colOff>
      <xdr:row>62</xdr:row>
      <xdr:rowOff>57151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3425" y="7343775"/>
          <a:ext cx="2943225" cy="304801"/>
        </a:xfrm>
        <a:prstGeom prst="wedgeRoundRectCallout">
          <a:avLst>
            <a:gd name="adj1" fmla="val -37462"/>
            <a:gd name="adj2" fmla="val 80960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できるだけ詳細を記載してください。</a:t>
          </a:r>
        </a:p>
      </xdr:txBody>
    </xdr:sp>
    <xdr:clientData/>
  </xdr:twoCellAnchor>
  <xdr:twoCellAnchor>
    <xdr:from>
      <xdr:col>0</xdr:col>
      <xdr:colOff>66675</xdr:colOff>
      <xdr:row>10</xdr:row>
      <xdr:rowOff>152400</xdr:rowOff>
    </xdr:from>
    <xdr:to>
      <xdr:col>2</xdr:col>
      <xdr:colOff>38100</xdr:colOff>
      <xdr:row>46</xdr:row>
      <xdr:rowOff>19050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675" y="2343150"/>
          <a:ext cx="390525" cy="7867650"/>
        </a:xfrm>
        <a:prstGeom prst="wedgeRoundRectCallout">
          <a:avLst>
            <a:gd name="adj1" fmla="val 52010"/>
            <a:gd name="adj2" fmla="val -55267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①～⑤のいずれかに、チェックを入れてください。</a:t>
          </a:r>
        </a:p>
      </xdr:txBody>
    </xdr:sp>
    <xdr:clientData/>
  </xdr:twoCellAnchor>
  <xdr:twoCellAnchor>
    <xdr:from>
      <xdr:col>29</xdr:col>
      <xdr:colOff>57149</xdr:colOff>
      <xdr:row>8</xdr:row>
      <xdr:rowOff>57150</xdr:rowOff>
    </xdr:from>
    <xdr:to>
      <xdr:col>36</xdr:col>
      <xdr:colOff>161925</xdr:colOff>
      <xdr:row>11</xdr:row>
      <xdr:rowOff>95250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134099" y="1543050"/>
          <a:ext cx="1571626" cy="638175"/>
        </a:xfrm>
        <a:prstGeom prst="wedgeRoundRectCallout">
          <a:avLst>
            <a:gd name="adj1" fmla="val -50626"/>
            <a:gd name="adj2" fmla="val 65051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工程は、詳しく</a:t>
          </a:r>
          <a:endParaRPr kumimoji="1" lang="en-US" altLang="ja-JP" sz="105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記入してください。</a:t>
          </a:r>
        </a:p>
      </xdr:txBody>
    </xdr:sp>
    <xdr:clientData/>
  </xdr:twoCellAnchor>
  <xdr:twoCellAnchor>
    <xdr:from>
      <xdr:col>27</xdr:col>
      <xdr:colOff>66675</xdr:colOff>
      <xdr:row>12</xdr:row>
      <xdr:rowOff>133351</xdr:rowOff>
    </xdr:from>
    <xdr:to>
      <xdr:col>38</xdr:col>
      <xdr:colOff>85725</xdr:colOff>
      <xdr:row>15</xdr:row>
      <xdr:rowOff>190501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724525" y="2419351"/>
          <a:ext cx="2324100" cy="657225"/>
        </a:xfrm>
        <a:prstGeom prst="wedgeRoundRectCallout">
          <a:avLst>
            <a:gd name="adj1" fmla="val -43374"/>
            <a:gd name="adj2" fmla="val 69226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製造場所は、作業を行っている工場の場所を記載してください。</a:t>
          </a:r>
        </a:p>
      </xdr:txBody>
    </xdr:sp>
    <xdr:clientData/>
  </xdr:twoCellAnchor>
  <xdr:twoCellAnchor>
    <xdr:from>
      <xdr:col>10</xdr:col>
      <xdr:colOff>114300</xdr:colOff>
      <xdr:row>52</xdr:row>
      <xdr:rowOff>123824</xdr:rowOff>
    </xdr:from>
    <xdr:to>
      <xdr:col>26</xdr:col>
      <xdr:colOff>104775</xdr:colOff>
      <xdr:row>54</xdr:row>
      <xdr:rowOff>161925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09800" y="11315699"/>
          <a:ext cx="3343275" cy="438151"/>
        </a:xfrm>
        <a:prstGeom prst="wedgeRoundRectCallout">
          <a:avLst>
            <a:gd name="adj1" fmla="val -10684"/>
            <a:gd name="adj2" fmla="val 129790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関西圏へ発送する送料を記載してください。</a:t>
          </a:r>
        </a:p>
      </xdr:txBody>
    </xdr:sp>
    <xdr:clientData/>
  </xdr:twoCellAnchor>
  <xdr:twoCellAnchor>
    <xdr:from>
      <xdr:col>14</xdr:col>
      <xdr:colOff>114301</xdr:colOff>
      <xdr:row>65</xdr:row>
      <xdr:rowOff>171450</xdr:rowOff>
    </xdr:from>
    <xdr:to>
      <xdr:col>35</xdr:col>
      <xdr:colOff>95251</xdr:colOff>
      <xdr:row>67</xdr:row>
      <xdr:rowOff>104776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048001" y="8553450"/>
          <a:ext cx="4381500" cy="333376"/>
        </a:xfrm>
        <a:prstGeom prst="wedgeRoundRectCallout">
          <a:avLst>
            <a:gd name="adj1" fmla="val -37927"/>
            <a:gd name="adj2" fmla="val 92388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トラブル防止のため、寄附者への注意事項を記載してください。</a:t>
          </a:r>
        </a:p>
      </xdr:txBody>
    </xdr:sp>
    <xdr:clientData/>
  </xdr:twoCellAnchor>
  <xdr:twoCellAnchor>
    <xdr:from>
      <xdr:col>22</xdr:col>
      <xdr:colOff>28576</xdr:colOff>
      <xdr:row>70</xdr:row>
      <xdr:rowOff>19049</xdr:rowOff>
    </xdr:from>
    <xdr:to>
      <xdr:col>35</xdr:col>
      <xdr:colOff>114300</xdr:colOff>
      <xdr:row>75</xdr:row>
      <xdr:rowOff>133350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638676" y="9096374"/>
          <a:ext cx="2809874" cy="1114426"/>
        </a:xfrm>
        <a:prstGeom prst="wedgeRoundRectCallout">
          <a:avLst>
            <a:gd name="adj1" fmla="val -59479"/>
            <a:gd name="adj2" fmla="val 514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サイト上で在庫管理します。無理のない範囲で設定をお願いします。在庫切れの場合でも、ご連絡いただければ随時追加も可能です。</a:t>
          </a:r>
        </a:p>
      </xdr:txBody>
    </xdr:sp>
    <xdr:clientData/>
  </xdr:twoCellAnchor>
  <xdr:twoCellAnchor>
    <xdr:from>
      <xdr:col>21</xdr:col>
      <xdr:colOff>142875</xdr:colOff>
      <xdr:row>60</xdr:row>
      <xdr:rowOff>152400</xdr:rowOff>
    </xdr:from>
    <xdr:to>
      <xdr:col>35</xdr:col>
      <xdr:colOff>152400</xdr:colOff>
      <xdr:row>62</xdr:row>
      <xdr:rowOff>57151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543425" y="7343775"/>
          <a:ext cx="2943225" cy="304801"/>
        </a:xfrm>
        <a:prstGeom prst="wedgeRoundRectCallout">
          <a:avLst>
            <a:gd name="adj1" fmla="val -37462"/>
            <a:gd name="adj2" fmla="val 80960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できるだけ詳細を記載してください。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180975</xdr:colOff>
      <xdr:row>0</xdr:row>
      <xdr:rowOff>352425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0"/>
          <a:ext cx="1438275" cy="3524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C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　入　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35</xdr:row>
          <xdr:rowOff>175260</xdr:rowOff>
        </xdr:from>
        <xdr:to>
          <xdr:col>30</xdr:col>
          <xdr:colOff>182880</xdr:colOff>
          <xdr:row>37</xdr:row>
          <xdr:rowOff>22860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43</xdr:row>
          <xdr:rowOff>175260</xdr:rowOff>
        </xdr:from>
        <xdr:to>
          <xdr:col>35</xdr:col>
          <xdr:colOff>114300</xdr:colOff>
          <xdr:row>45</xdr:row>
          <xdr:rowOff>45720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54</xdr:col>
      <xdr:colOff>50930</xdr:colOff>
      <xdr:row>43</xdr:row>
      <xdr:rowOff>65851</xdr:rowOff>
    </xdr:from>
    <xdr:to>
      <xdr:col>72</xdr:col>
      <xdr:colOff>23649</xdr:colOff>
      <xdr:row>52</xdr:row>
      <xdr:rowOff>141110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1449705-4F93-D058-E504-CE64E2ED6F52}"/>
            </a:ext>
          </a:extLst>
        </xdr:cNvPr>
        <xdr:cNvSpPr/>
      </xdr:nvSpPr>
      <xdr:spPr>
        <a:xfrm>
          <a:off x="10649657" y="8701851"/>
          <a:ext cx="3505628" cy="1841714"/>
        </a:xfrm>
        <a:prstGeom prst="wedgeRoundRectCallout">
          <a:avLst>
            <a:gd name="adj1" fmla="val 80801"/>
            <a:gd name="adj2" fmla="val 59719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★引用元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東京都保健医療局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誇大表示の禁止（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健康増進法第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号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項）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＜引用元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＞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https://www.hokeniryo1.metro.tokyo.lg.jp/shokuhin/hyouji/shokuhyouhou_eiyou_kodai.html</a:t>
          </a:r>
          <a:endParaRPr lang="ja-JP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77</xdr:col>
      <xdr:colOff>88164</xdr:colOff>
      <xdr:row>31</xdr:row>
      <xdr:rowOff>147813</xdr:rowOff>
    </xdr:from>
    <xdr:to>
      <xdr:col>117</xdr:col>
      <xdr:colOff>54668</xdr:colOff>
      <xdr:row>80</xdr:row>
      <xdr:rowOff>50382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696A862-46D5-3A2A-04B1-3A86A19CC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0854" y="6848158"/>
          <a:ext cx="7323745" cy="10360362"/>
        </a:xfrm>
        <a:prstGeom prst="rect">
          <a:avLst/>
        </a:prstGeom>
      </xdr:spPr>
    </xdr:pic>
    <xdr:clientData/>
  </xdr:twoCellAnchor>
  <xdr:oneCellAnchor>
    <xdr:from>
      <xdr:col>75</xdr:col>
      <xdr:colOff>90503</xdr:colOff>
      <xdr:row>30</xdr:row>
      <xdr:rowOff>11353</xdr:rowOff>
    </xdr:from>
    <xdr:ext cx="8165632" cy="42333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3A431C-1EAF-7AA0-6E77-4DC3D9FC1664}"/>
            </a:ext>
          </a:extLst>
        </xdr:cNvPr>
        <xdr:cNvSpPr txBox="1"/>
      </xdr:nvSpPr>
      <xdr:spPr>
        <a:xfrm>
          <a:off x="13885331" y="6501491"/>
          <a:ext cx="8165632" cy="423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※</a:t>
          </a:r>
          <a:r>
            <a:rPr kumimoji="1" lang="ja-JP" altLang="en-US" sz="16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健康増進法では、下表のような表現を使って、虚偽誇大表示を行うことは禁止されています。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CE82"/>
  <sheetViews>
    <sheetView tabSelected="1" showWhiteSpace="0" view="pageBreakPreview" zoomScale="66" zoomScaleNormal="100" zoomScaleSheetLayoutView="66" zoomScalePageLayoutView="115" workbookViewId="0">
      <selection activeCell="D60" sqref="D60:AJ62"/>
    </sheetView>
  </sheetViews>
  <sheetFormatPr defaultColWidth="2.77734375" defaultRowHeight="15.75" customHeight="1"/>
  <cols>
    <col min="1" max="16384" width="2.77734375" style="9"/>
  </cols>
  <sheetData>
    <row r="1" spans="3:45" ht="30.75" customHeight="1">
      <c r="C1" s="39" t="str">
        <f>IF(COUNTIF(AK2:AK78,"★"),"★注意★　"&amp;COUNTIF(AK2:AK78,"★")&amp;"箇所の入力漏れがあります。全て入力後に提出をお願いいたします。","")</f>
        <v/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3:45" ht="15.75" customHeight="1">
      <c r="C2" s="9" t="s">
        <v>80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40" t="s">
        <v>81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L2" s="2" t="s">
        <v>82</v>
      </c>
    </row>
    <row r="3" spans="3:45" ht="15.75" customHeight="1">
      <c r="C3" s="41" t="s">
        <v>83</v>
      </c>
      <c r="D3" s="11"/>
      <c r="E3" s="11"/>
      <c r="F3" s="11"/>
      <c r="G3" s="11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 t="s">
        <v>9</v>
      </c>
      <c r="AA3" s="11"/>
      <c r="AB3" s="11"/>
      <c r="AC3" s="11"/>
      <c r="AD3" s="102">
        <v>45962</v>
      </c>
      <c r="AE3" s="103"/>
      <c r="AF3" s="103"/>
      <c r="AG3" s="103"/>
      <c r="AH3" s="103"/>
      <c r="AI3" s="103"/>
      <c r="AJ3" s="104"/>
      <c r="AK3" s="9" t="str">
        <f>IF(AD3="","★","")</f>
        <v/>
      </c>
      <c r="AL3" s="3" t="s">
        <v>126</v>
      </c>
    </row>
    <row r="4" spans="3:45" ht="15.75" customHeight="1">
      <c r="C4" s="11" t="s">
        <v>10</v>
      </c>
      <c r="D4" s="11"/>
      <c r="E4" s="11"/>
      <c r="F4" s="11"/>
      <c r="G4" s="11"/>
      <c r="H4" s="80" t="s">
        <v>150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3"/>
      <c r="AK4" s="9" t="str">
        <f>IF(H4="","★","")</f>
        <v/>
      </c>
      <c r="AL4" s="3" t="s">
        <v>42</v>
      </c>
    </row>
    <row r="5" spans="3:45" ht="15.75" customHeight="1">
      <c r="C5" s="11" t="s">
        <v>12</v>
      </c>
      <c r="D5" s="11"/>
      <c r="E5" s="11"/>
      <c r="F5" s="11"/>
      <c r="G5" s="11"/>
      <c r="H5" s="105" t="s">
        <v>129</v>
      </c>
      <c r="I5" s="106"/>
      <c r="J5" s="106"/>
      <c r="K5" s="106"/>
      <c r="L5" s="106"/>
      <c r="M5" s="106"/>
      <c r="N5" s="106"/>
      <c r="O5" s="107"/>
      <c r="P5" s="11" t="s">
        <v>13</v>
      </c>
      <c r="Q5" s="11"/>
      <c r="R5" s="11"/>
      <c r="S5" s="11"/>
      <c r="T5" s="11"/>
      <c r="U5" s="11"/>
      <c r="V5" s="105" t="s">
        <v>130</v>
      </c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7"/>
      <c r="AK5" s="9" t="str">
        <f>IF(H5="","★","")</f>
        <v/>
      </c>
      <c r="AL5" s="3" t="s">
        <v>43</v>
      </c>
    </row>
    <row r="6" spans="3:45" ht="15.75" customHeight="1">
      <c r="C6" s="11" t="s">
        <v>14</v>
      </c>
      <c r="D6" s="11"/>
      <c r="E6" s="11"/>
      <c r="F6" s="11"/>
      <c r="G6" s="11"/>
      <c r="H6" s="12"/>
      <c r="I6" s="15"/>
      <c r="J6" s="108" t="s">
        <v>132</v>
      </c>
      <c r="K6" s="109"/>
      <c r="L6" s="109"/>
      <c r="M6" s="109"/>
      <c r="N6" s="109"/>
      <c r="O6" s="109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9" t="str">
        <f>IF(J6="","★","")</f>
        <v/>
      </c>
      <c r="AL6" s="3" t="s">
        <v>180</v>
      </c>
    </row>
    <row r="7" spans="3:45" ht="15.75" customHeight="1">
      <c r="C7" s="11" t="s">
        <v>158</v>
      </c>
      <c r="D7" s="11"/>
      <c r="E7" s="11"/>
      <c r="F7" s="11"/>
      <c r="G7" s="11"/>
      <c r="H7" s="11"/>
      <c r="I7" s="11"/>
      <c r="J7" s="80" t="s">
        <v>131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  <c r="V7" s="11"/>
      <c r="W7" s="83" t="str">
        <f>IF(J7="食品・飲料","別途「アレルギー成分表」を提出ください。","")</f>
        <v/>
      </c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9" t="str">
        <f>IF(J7="","★","")</f>
        <v/>
      </c>
      <c r="AL7" s="3" t="s">
        <v>160</v>
      </c>
    </row>
    <row r="8" spans="3:45" ht="15.75" customHeight="1">
      <c r="C8" s="11" t="s">
        <v>157</v>
      </c>
      <c r="D8" s="11"/>
      <c r="E8" s="11"/>
      <c r="F8" s="11"/>
      <c r="G8" s="11"/>
      <c r="H8" s="11"/>
      <c r="I8" s="11"/>
      <c r="J8" s="80" t="s">
        <v>159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3"/>
      <c r="V8" s="57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L8" s="3" t="s">
        <v>179</v>
      </c>
    </row>
    <row r="9" spans="3:45" ht="15.75" customHeight="1">
      <c r="C9" s="11" t="s">
        <v>41</v>
      </c>
      <c r="D9" s="11"/>
      <c r="E9" s="11"/>
      <c r="F9" s="11"/>
      <c r="G9" s="11"/>
      <c r="H9" s="11"/>
      <c r="I9" s="11"/>
      <c r="J9" s="11"/>
      <c r="K9" s="11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L9" s="2" t="s">
        <v>44</v>
      </c>
    </row>
    <row r="10" spans="3:45" ht="15.75" customHeight="1">
      <c r="C10" s="10" t="b">
        <v>1</v>
      </c>
      <c r="D10" s="11" t="s">
        <v>32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9" t="e">
        <f>IF(OR(C10=TRUE,C19=TRUE,#REF!=TRUE,),"","★")</f>
        <v>#REF!</v>
      </c>
      <c r="AL10" s="5" t="s">
        <v>53</v>
      </c>
      <c r="AN10" s="5"/>
    </row>
    <row r="11" spans="3:45" ht="15.75" customHeight="1">
      <c r="C11" s="11"/>
      <c r="D11" s="11" t="s">
        <v>11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L11" s="5"/>
      <c r="AM11" s="5" t="s">
        <v>54</v>
      </c>
      <c r="AN11" s="5"/>
    </row>
    <row r="12" spans="3:45" ht="15.75" customHeight="1">
      <c r="C12" s="11"/>
      <c r="D12" s="11"/>
      <c r="E12" s="99" t="s">
        <v>30</v>
      </c>
      <c r="F12" s="29" t="s">
        <v>26</v>
      </c>
      <c r="G12" s="29"/>
      <c r="H12" s="29"/>
      <c r="I12" s="29"/>
      <c r="J12" s="29"/>
      <c r="K12" s="30"/>
      <c r="L12" s="71" t="s">
        <v>133</v>
      </c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3"/>
      <c r="AK12" s="9" t="str">
        <f>IF($C$10=TRUE,IF(L12="","★",""),"")</f>
        <v/>
      </c>
      <c r="AL12" s="5"/>
      <c r="AM12" s="17" t="s">
        <v>45</v>
      </c>
      <c r="AN12" s="5" t="s">
        <v>47</v>
      </c>
    </row>
    <row r="13" spans="3:45" ht="15.75" customHeight="1">
      <c r="C13" s="11"/>
      <c r="D13" s="11"/>
      <c r="E13" s="100"/>
      <c r="F13" s="31"/>
      <c r="G13" s="31"/>
      <c r="H13" s="31"/>
      <c r="I13" s="31"/>
      <c r="J13" s="31"/>
      <c r="K13" s="32"/>
      <c r="L13" s="74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6"/>
      <c r="AL13" s="5"/>
      <c r="AM13" s="5"/>
      <c r="AN13" s="5"/>
      <c r="AS13" s="5" t="s">
        <v>48</v>
      </c>
    </row>
    <row r="14" spans="3:45" ht="15.75" customHeight="1">
      <c r="C14" s="11"/>
      <c r="D14" s="11"/>
      <c r="E14" s="101"/>
      <c r="F14" s="33" t="s">
        <v>27</v>
      </c>
      <c r="G14" s="33"/>
      <c r="H14" s="33"/>
      <c r="I14" s="33"/>
      <c r="J14" s="33"/>
      <c r="K14" s="33"/>
      <c r="L14" s="71" t="s">
        <v>134</v>
      </c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3"/>
      <c r="AK14" s="9" t="str">
        <f t="shared" ref="AK14:AK17" si="0">IF($C$10=TRUE,IF(L14="","★",""),"")</f>
        <v/>
      </c>
      <c r="AL14" s="5"/>
      <c r="AM14" s="5"/>
      <c r="AN14" s="5" t="s">
        <v>46</v>
      </c>
    </row>
    <row r="15" spans="3:45" ht="15.75" customHeight="1">
      <c r="C15" s="11"/>
      <c r="D15" s="11"/>
      <c r="E15" s="133" t="s">
        <v>31</v>
      </c>
      <c r="F15" s="20" t="s">
        <v>26</v>
      </c>
      <c r="G15" s="21"/>
      <c r="H15" s="21"/>
      <c r="I15" s="21"/>
      <c r="J15" s="21"/>
      <c r="K15" s="22"/>
      <c r="L15" s="71" t="s">
        <v>135</v>
      </c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3"/>
      <c r="AK15" s="9" t="str">
        <f t="shared" si="0"/>
        <v/>
      </c>
      <c r="AL15" s="5"/>
      <c r="AM15" s="5"/>
      <c r="AN15" s="5" t="s">
        <v>51</v>
      </c>
    </row>
    <row r="16" spans="3:45" ht="15.75" customHeight="1">
      <c r="C16" s="11"/>
      <c r="D16" s="11"/>
      <c r="E16" s="134"/>
      <c r="F16" s="23"/>
      <c r="G16" s="24"/>
      <c r="H16" s="24"/>
      <c r="I16" s="24"/>
      <c r="J16" s="24"/>
      <c r="K16" s="25"/>
      <c r="L16" s="74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6"/>
      <c r="AL16" s="5"/>
      <c r="AM16" s="5"/>
      <c r="AN16" s="5"/>
      <c r="AS16" s="5" t="s">
        <v>50</v>
      </c>
    </row>
    <row r="17" spans="3:83" ht="15.75" customHeight="1">
      <c r="C17" s="11"/>
      <c r="D17" s="11"/>
      <c r="E17" s="134"/>
      <c r="F17" s="26" t="s">
        <v>27</v>
      </c>
      <c r="G17" s="27"/>
      <c r="H17" s="27"/>
      <c r="I17" s="27"/>
      <c r="J17" s="27"/>
      <c r="K17" s="28"/>
      <c r="L17" s="71" t="s">
        <v>136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3"/>
      <c r="AK17" s="9" t="str">
        <f t="shared" si="0"/>
        <v/>
      </c>
      <c r="AL17" s="5"/>
      <c r="AM17" s="5"/>
      <c r="AN17" s="5" t="s">
        <v>49</v>
      </c>
    </row>
    <row r="18" spans="3:83" ht="15.75" customHeight="1">
      <c r="C18" s="11"/>
      <c r="D18" s="11"/>
      <c r="E18" s="34" t="s">
        <v>15</v>
      </c>
      <c r="F18" s="35"/>
      <c r="G18" s="35"/>
      <c r="H18" s="35"/>
      <c r="I18" s="35"/>
      <c r="J18" s="35"/>
      <c r="K18" s="36"/>
      <c r="L18" s="112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4"/>
      <c r="AL18" s="5"/>
      <c r="AM18" s="5"/>
      <c r="AN18" s="5" t="s">
        <v>52</v>
      </c>
    </row>
    <row r="19" spans="3:83" ht="15.75" customHeight="1">
      <c r="C19" s="10" t="b">
        <v>0</v>
      </c>
      <c r="D19" s="11" t="s">
        <v>152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L19" s="63" t="s">
        <v>161</v>
      </c>
      <c r="AM19" s="64"/>
      <c r="AN19" s="63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</row>
    <row r="20" spans="3:83" ht="15.75" customHeight="1">
      <c r="C20" s="11"/>
      <c r="D20" s="11" t="s">
        <v>11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L20" s="63"/>
      <c r="AM20" s="63" t="s">
        <v>54</v>
      </c>
      <c r="AN20" s="63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</row>
    <row r="21" spans="3:83" ht="15.75" customHeight="1">
      <c r="C21" s="11"/>
      <c r="D21" s="11"/>
      <c r="E21" s="99" t="s">
        <v>30</v>
      </c>
      <c r="F21" s="29" t="s">
        <v>153</v>
      </c>
      <c r="G21" s="29"/>
      <c r="H21" s="29"/>
      <c r="I21" s="29"/>
      <c r="J21" s="29"/>
      <c r="K21" s="30"/>
      <c r="L21" s="71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3"/>
      <c r="AK21" s="9" t="str">
        <f>IF($C$19=TRUE,IF(K21="","★",""),"")</f>
        <v/>
      </c>
      <c r="AL21" s="63"/>
      <c r="AM21" s="65" t="s">
        <v>45</v>
      </c>
      <c r="AN21" s="63" t="s">
        <v>162</v>
      </c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</row>
    <row r="22" spans="3:83" ht="15.75" customHeight="1">
      <c r="C22" s="11"/>
      <c r="D22" s="11"/>
      <c r="E22" s="100"/>
      <c r="F22" s="31"/>
      <c r="G22" s="31"/>
      <c r="H22" s="31"/>
      <c r="I22" s="31"/>
      <c r="J22" s="31"/>
      <c r="K22" s="32"/>
      <c r="L22" s="74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6"/>
      <c r="AL22" s="63"/>
      <c r="AM22" s="63"/>
      <c r="AN22" s="63"/>
      <c r="AO22" s="64"/>
      <c r="AP22" s="64"/>
      <c r="AQ22" s="64"/>
      <c r="AR22" s="64"/>
      <c r="AS22" s="63" t="s">
        <v>48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</row>
    <row r="23" spans="3:83" ht="15.75" customHeight="1">
      <c r="C23" s="11"/>
      <c r="D23" s="11"/>
      <c r="E23" s="101"/>
      <c r="F23" s="33" t="s">
        <v>154</v>
      </c>
      <c r="G23" s="33"/>
      <c r="H23" s="33"/>
      <c r="I23" s="33"/>
      <c r="J23" s="33"/>
      <c r="K23" s="33"/>
      <c r="L23" s="71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3"/>
      <c r="AL23" s="63"/>
      <c r="AM23" s="63"/>
      <c r="AN23" s="63" t="s">
        <v>163</v>
      </c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</row>
    <row r="24" spans="3:83" ht="15.75" customHeight="1">
      <c r="C24" s="11"/>
      <c r="D24" s="11"/>
      <c r="E24" s="133" t="s">
        <v>31</v>
      </c>
      <c r="F24" s="20" t="s">
        <v>155</v>
      </c>
      <c r="G24" s="21"/>
      <c r="H24" s="21"/>
      <c r="I24" s="21"/>
      <c r="J24" s="21"/>
      <c r="K24" s="22"/>
      <c r="L24" s="71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3"/>
      <c r="AL24" s="63"/>
      <c r="AM24" s="63"/>
      <c r="AN24" s="63" t="s">
        <v>164</v>
      </c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</row>
    <row r="25" spans="3:83" ht="15.75" customHeight="1">
      <c r="C25" s="11"/>
      <c r="D25" s="11"/>
      <c r="E25" s="134"/>
      <c r="F25" s="23"/>
      <c r="G25" s="24"/>
      <c r="H25" s="24"/>
      <c r="I25" s="24"/>
      <c r="J25" s="24"/>
      <c r="K25" s="25"/>
      <c r="L25" s="74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6"/>
      <c r="AK25" s="9" t="str">
        <f>IF($C$19=TRUE,IF(I25="","★",""),"")</f>
        <v/>
      </c>
      <c r="AL25" s="63"/>
      <c r="AM25" s="63"/>
      <c r="AN25" s="63"/>
      <c r="AO25" s="64"/>
      <c r="AP25" s="64"/>
      <c r="AQ25" s="64"/>
      <c r="AR25" s="64"/>
      <c r="AS25" s="63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</row>
    <row r="26" spans="3:83" ht="15.75" customHeight="1">
      <c r="C26" s="11"/>
      <c r="D26" s="11"/>
      <c r="E26" s="134"/>
      <c r="F26" s="26" t="s">
        <v>27</v>
      </c>
      <c r="G26" s="27"/>
      <c r="H26" s="27"/>
      <c r="I26" s="27"/>
      <c r="J26" s="27"/>
      <c r="K26" s="28"/>
      <c r="L26" s="71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3"/>
      <c r="AK26" s="9" t="str">
        <f>IF($C$19=TRUE,IF(I26="","★",""),"")</f>
        <v/>
      </c>
      <c r="AL26" s="63"/>
      <c r="AM26" s="63"/>
      <c r="AN26" s="63" t="s">
        <v>165</v>
      </c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</row>
    <row r="27" spans="3:83" ht="15.75" customHeight="1">
      <c r="C27" s="11"/>
      <c r="D27" s="11"/>
      <c r="E27" s="59" t="s">
        <v>15</v>
      </c>
      <c r="F27" s="60"/>
      <c r="G27" s="60"/>
      <c r="H27" s="60"/>
      <c r="I27" s="60"/>
      <c r="J27" s="60"/>
      <c r="K27" s="61"/>
      <c r="L27" s="123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5"/>
      <c r="AL27" s="63"/>
      <c r="AM27" s="63"/>
      <c r="AN27" s="63" t="s">
        <v>166</v>
      </c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</row>
    <row r="28" spans="3:83" ht="15.75" customHeight="1">
      <c r="C28" s="11"/>
      <c r="D28" s="11"/>
      <c r="E28" s="127" t="s">
        <v>156</v>
      </c>
      <c r="F28" s="128"/>
      <c r="G28" s="128"/>
      <c r="H28" s="128"/>
      <c r="I28" s="128"/>
      <c r="J28" s="128"/>
      <c r="K28" s="129"/>
      <c r="L28" s="130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2"/>
      <c r="AK28" s="66"/>
      <c r="AL28" s="63"/>
      <c r="AM28" s="63"/>
      <c r="AN28" s="126" t="s">
        <v>167</v>
      </c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</row>
    <row r="29" spans="3:83" ht="15.75" customHeight="1">
      <c r="C29" s="11" t="b">
        <v>0</v>
      </c>
      <c r="D29" s="11" t="s">
        <v>172</v>
      </c>
      <c r="E29" s="11"/>
      <c r="F29" s="55"/>
      <c r="G29" s="55"/>
      <c r="H29" s="55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L29" s="5" t="s">
        <v>168</v>
      </c>
      <c r="AN29" s="5"/>
    </row>
    <row r="30" spans="3:83" ht="15.75" customHeight="1">
      <c r="C30" s="11"/>
      <c r="D30" s="11" t="s">
        <v>16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L30" s="5"/>
      <c r="AM30" s="17" t="s">
        <v>45</v>
      </c>
      <c r="AN30" s="5" t="s">
        <v>55</v>
      </c>
      <c r="CE30" s="135"/>
    </row>
    <row r="31" spans="3:83" ht="15.75" customHeight="1">
      <c r="C31" s="11"/>
      <c r="D31" s="11"/>
      <c r="E31" s="11" t="s">
        <v>17</v>
      </c>
      <c r="F31" s="11"/>
      <c r="G31" s="11"/>
      <c r="H31" s="11"/>
      <c r="I31" s="11"/>
      <c r="J31" s="11"/>
      <c r="K31" s="71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3"/>
      <c r="AL31" s="5"/>
      <c r="AM31" s="5"/>
      <c r="AN31" s="5" t="s">
        <v>64</v>
      </c>
    </row>
    <row r="32" spans="3:83" ht="15.75" customHeight="1">
      <c r="C32" s="11"/>
      <c r="D32" s="11"/>
      <c r="E32" s="11"/>
      <c r="F32" s="11"/>
      <c r="G32" s="11"/>
      <c r="H32" s="11"/>
      <c r="I32" s="11"/>
      <c r="J32" s="11"/>
      <c r="K32" s="74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6"/>
      <c r="AL32" s="5"/>
      <c r="AM32" s="5" t="s">
        <v>1</v>
      </c>
      <c r="AN32" s="5" t="s">
        <v>56</v>
      </c>
    </row>
    <row r="33" spans="3:40" ht="15.75" customHeight="1">
      <c r="C33" s="11"/>
      <c r="D33" s="11"/>
      <c r="E33" s="11" t="s">
        <v>18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L33" s="5"/>
      <c r="AM33" s="5"/>
      <c r="AN33" s="5" t="s">
        <v>169</v>
      </c>
    </row>
    <row r="34" spans="3:40" ht="15.75" customHeight="1">
      <c r="C34" s="11"/>
      <c r="D34" s="11"/>
      <c r="E34" s="11"/>
      <c r="F34" s="37" t="s">
        <v>28</v>
      </c>
      <c r="G34" s="38"/>
      <c r="H34" s="38"/>
      <c r="I34" s="68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70"/>
    </row>
    <row r="35" spans="3:40" ht="15.75" customHeight="1">
      <c r="C35" s="11"/>
      <c r="D35" s="11"/>
      <c r="E35" s="11"/>
      <c r="F35" s="26" t="s">
        <v>29</v>
      </c>
      <c r="G35" s="27"/>
      <c r="H35" s="27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70"/>
    </row>
    <row r="36" spans="3:40" ht="15.75" customHeight="1">
      <c r="C36" s="11"/>
      <c r="D36" s="11"/>
      <c r="E36" s="11" t="s">
        <v>15</v>
      </c>
      <c r="F36" s="11"/>
      <c r="G36" s="11"/>
      <c r="H36" s="11"/>
      <c r="I36" s="11"/>
      <c r="J36" s="11"/>
      <c r="K36" s="68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70"/>
    </row>
    <row r="37" spans="3:40" ht="15.75" customHeight="1">
      <c r="C37" s="11" t="b">
        <v>0</v>
      </c>
      <c r="D37" s="11" t="s">
        <v>173</v>
      </c>
      <c r="E37" s="11"/>
      <c r="F37" s="11"/>
      <c r="G37" s="11"/>
      <c r="H37" s="11"/>
      <c r="I37" s="11"/>
      <c r="J37" s="11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L37" s="5" t="s">
        <v>170</v>
      </c>
      <c r="AN37" s="5"/>
    </row>
    <row r="38" spans="3:40" ht="15.75" customHeight="1">
      <c r="C38" s="11"/>
      <c r="D38" s="11" t="s">
        <v>16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M38" s="17" t="s">
        <v>45</v>
      </c>
      <c r="AN38" s="5" t="s">
        <v>61</v>
      </c>
    </row>
    <row r="39" spans="3:40" ht="15.75" customHeight="1">
      <c r="C39" s="11"/>
      <c r="D39" s="11"/>
      <c r="E39" s="11" t="s">
        <v>17</v>
      </c>
      <c r="F39" s="11"/>
      <c r="G39" s="11"/>
      <c r="H39" s="11"/>
      <c r="I39" s="11"/>
      <c r="J39" s="11"/>
      <c r="K39" s="71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3"/>
      <c r="AN39" s="5" t="s">
        <v>62</v>
      </c>
    </row>
    <row r="40" spans="3:40" ht="15.75" customHeight="1">
      <c r="C40" s="11"/>
      <c r="D40" s="11"/>
      <c r="E40" s="11"/>
      <c r="F40" s="11"/>
      <c r="G40" s="11"/>
      <c r="H40" s="11"/>
      <c r="I40" s="11"/>
      <c r="J40" s="11"/>
      <c r="K40" s="74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6"/>
      <c r="AN40" s="5" t="s">
        <v>63</v>
      </c>
    </row>
    <row r="41" spans="3:40" ht="15.75" customHeight="1">
      <c r="C41" s="11"/>
      <c r="D41" s="11"/>
      <c r="E41" s="11" t="s">
        <v>18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</row>
    <row r="42" spans="3:40" ht="15.75" customHeight="1">
      <c r="C42" s="11"/>
      <c r="D42" s="11"/>
      <c r="E42" s="11"/>
      <c r="F42" s="37" t="s">
        <v>28</v>
      </c>
      <c r="G42" s="38"/>
      <c r="H42" s="38"/>
      <c r="I42" s="68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70"/>
    </row>
    <row r="43" spans="3:40" ht="15.75" customHeight="1">
      <c r="C43" s="11"/>
      <c r="D43" s="11"/>
      <c r="E43" s="11"/>
      <c r="F43" s="26" t="s">
        <v>29</v>
      </c>
      <c r="G43" s="27"/>
      <c r="H43" s="27"/>
      <c r="I43" s="68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70"/>
    </row>
    <row r="44" spans="3:40" ht="15.75" customHeight="1">
      <c r="C44" s="11"/>
      <c r="D44" s="11"/>
      <c r="E44" s="11" t="s">
        <v>15</v>
      </c>
      <c r="F44" s="11"/>
      <c r="G44" s="11"/>
      <c r="H44" s="11"/>
      <c r="I44" s="11"/>
      <c r="J44" s="11"/>
      <c r="K44" s="68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70"/>
    </row>
    <row r="45" spans="3:40" ht="15.75" customHeight="1">
      <c r="C45" s="11" t="b">
        <v>0</v>
      </c>
      <c r="D45" s="11" t="s">
        <v>174</v>
      </c>
      <c r="E45" s="11"/>
      <c r="F45" s="11"/>
      <c r="G45" s="11"/>
      <c r="H45" s="11"/>
      <c r="I45" s="11"/>
      <c r="J45" s="11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L45" s="5" t="s">
        <v>171</v>
      </c>
      <c r="AN45" s="5"/>
    </row>
    <row r="46" spans="3:40" ht="15.75" customHeight="1">
      <c r="C46" s="11"/>
      <c r="D46" s="11" t="s">
        <v>16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M46" s="17" t="s">
        <v>45</v>
      </c>
      <c r="AN46" s="5" t="s">
        <v>61</v>
      </c>
    </row>
    <row r="47" spans="3:40" ht="15.75" customHeight="1">
      <c r="C47" s="11"/>
      <c r="D47" s="11"/>
      <c r="E47" s="11" t="s">
        <v>17</v>
      </c>
      <c r="F47" s="11"/>
      <c r="G47" s="11"/>
      <c r="H47" s="11"/>
      <c r="I47" s="11"/>
      <c r="J47" s="1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3"/>
      <c r="AN47" s="5" t="s">
        <v>62</v>
      </c>
    </row>
    <row r="48" spans="3:40" ht="15.75" customHeight="1">
      <c r="C48" s="11"/>
      <c r="D48" s="11"/>
      <c r="E48" s="11"/>
      <c r="F48" s="11"/>
      <c r="G48" s="11"/>
      <c r="H48" s="11"/>
      <c r="I48" s="11"/>
      <c r="J48" s="11"/>
      <c r="K48" s="74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6"/>
      <c r="AN48" s="5" t="s">
        <v>63</v>
      </c>
    </row>
    <row r="49" spans="3:40" ht="15.75" customHeight="1">
      <c r="C49" s="11"/>
      <c r="D49" s="11"/>
      <c r="E49" s="11" t="s">
        <v>18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3:40" ht="15.75" customHeight="1">
      <c r="C50" s="11"/>
      <c r="D50" s="11"/>
      <c r="E50" s="11"/>
      <c r="F50" s="37" t="s">
        <v>28</v>
      </c>
      <c r="G50" s="38"/>
      <c r="H50" s="38"/>
      <c r="I50" s="68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70"/>
    </row>
    <row r="51" spans="3:40" ht="15.75" customHeight="1">
      <c r="C51" s="11"/>
      <c r="D51" s="11"/>
      <c r="E51" s="11"/>
      <c r="F51" s="26" t="s">
        <v>29</v>
      </c>
      <c r="G51" s="27"/>
      <c r="H51" s="27"/>
      <c r="I51" s="68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70"/>
    </row>
    <row r="52" spans="3:40" ht="15.75" customHeight="1">
      <c r="C52" s="11"/>
      <c r="D52" s="11"/>
      <c r="E52" s="11" t="s">
        <v>15</v>
      </c>
      <c r="F52" s="11"/>
      <c r="G52" s="11"/>
      <c r="H52" s="11"/>
      <c r="I52" s="11"/>
      <c r="J52" s="11"/>
      <c r="K52" s="68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70"/>
    </row>
    <row r="53" spans="3:40" ht="15.75" customHeight="1">
      <c r="C53" s="11"/>
      <c r="D53" s="11"/>
      <c r="E53" s="11"/>
      <c r="F53" s="11"/>
      <c r="G53" s="11"/>
      <c r="H53" s="11"/>
      <c r="I53" s="11"/>
      <c r="J53" s="11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</row>
    <row r="54" spans="3:40" ht="15.75" customHeight="1">
      <c r="C54" s="11"/>
      <c r="D54" s="11"/>
      <c r="E54" s="11"/>
      <c r="F54" s="11"/>
      <c r="G54" s="11"/>
      <c r="H54" s="11"/>
      <c r="I54" s="11"/>
      <c r="J54" s="11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</row>
    <row r="55" spans="3:40" ht="15.75" customHeight="1">
      <c r="C55" s="11" t="s">
        <v>19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L55" s="4" t="s">
        <v>57</v>
      </c>
      <c r="AM55" s="2"/>
      <c r="AN55" s="2"/>
    </row>
    <row r="56" spans="3:40" ht="15.75" customHeight="1">
      <c r="C56" s="11"/>
      <c r="D56" s="11" t="s">
        <v>38</v>
      </c>
      <c r="E56" s="11"/>
      <c r="F56" s="11"/>
      <c r="G56" s="11"/>
      <c r="H56" s="11"/>
      <c r="I56" s="11"/>
      <c r="J56" s="11"/>
      <c r="K56" s="11"/>
      <c r="L56" s="11"/>
      <c r="M56" s="11"/>
      <c r="N56" s="115">
        <v>35000</v>
      </c>
      <c r="O56" s="115"/>
      <c r="P56" s="115"/>
      <c r="Q56" s="115"/>
      <c r="R56" s="115"/>
      <c r="S56" s="115"/>
      <c r="T56" s="115"/>
      <c r="U56" s="115"/>
      <c r="V56" s="115"/>
      <c r="W56" s="7" t="s">
        <v>3</v>
      </c>
      <c r="X56" s="11"/>
      <c r="Y56" s="1" t="s">
        <v>40</v>
      </c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9" t="str">
        <f>IF(N56="","★","")</f>
        <v/>
      </c>
      <c r="AL56" s="4"/>
      <c r="AM56" s="5" t="s">
        <v>4</v>
      </c>
      <c r="AN56" s="2"/>
    </row>
    <row r="57" spans="3:40" ht="15.75" customHeight="1">
      <c r="C57" s="11"/>
      <c r="D57" s="11" t="s">
        <v>37</v>
      </c>
      <c r="E57" s="11"/>
      <c r="F57" s="11"/>
      <c r="G57" s="11"/>
      <c r="H57" s="11"/>
      <c r="I57" s="11"/>
      <c r="J57" s="11"/>
      <c r="K57" s="11"/>
      <c r="L57" s="11"/>
      <c r="M57" s="11"/>
      <c r="N57" s="115">
        <v>1000</v>
      </c>
      <c r="O57" s="115"/>
      <c r="P57" s="115"/>
      <c r="Q57" s="115"/>
      <c r="R57" s="115"/>
      <c r="S57" s="115"/>
      <c r="T57" s="115"/>
      <c r="U57" s="115"/>
      <c r="V57" s="115"/>
      <c r="W57" s="6" t="s">
        <v>3</v>
      </c>
      <c r="X57" s="11"/>
      <c r="Y57" s="2" t="s">
        <v>39</v>
      </c>
      <c r="Z57" s="1"/>
      <c r="AA57" s="1"/>
      <c r="AB57" s="1"/>
      <c r="AC57" s="1"/>
      <c r="AD57" s="8"/>
      <c r="AE57" s="8"/>
      <c r="AF57" s="8"/>
      <c r="AG57" s="8"/>
      <c r="AH57" s="8"/>
      <c r="AI57" s="8"/>
      <c r="AJ57" s="8"/>
      <c r="AK57" s="9" t="str">
        <f>IF(N57="","★","")</f>
        <v/>
      </c>
      <c r="AL57" s="2" t="s">
        <v>1</v>
      </c>
      <c r="AM57" s="5" t="s">
        <v>2</v>
      </c>
      <c r="AN57" s="2"/>
    </row>
    <row r="58" spans="3:40" ht="15.75" customHeight="1">
      <c r="C58" s="11"/>
      <c r="D58" s="11" t="s">
        <v>36</v>
      </c>
      <c r="E58" s="11"/>
      <c r="F58" s="11"/>
      <c r="G58" s="11"/>
      <c r="H58" s="11"/>
      <c r="I58" s="11"/>
      <c r="J58" s="11"/>
      <c r="K58" s="11"/>
      <c r="L58" s="11"/>
      <c r="M58" s="11"/>
      <c r="N58" s="116">
        <f>IF(N56="","",SUM(N56:V57))</f>
        <v>36000</v>
      </c>
      <c r="O58" s="116"/>
      <c r="P58" s="116"/>
      <c r="Q58" s="116"/>
      <c r="R58" s="116"/>
      <c r="S58" s="116"/>
      <c r="T58" s="116"/>
      <c r="U58" s="116"/>
      <c r="V58" s="116"/>
      <c r="W58" s="7" t="s">
        <v>3</v>
      </c>
      <c r="X58" s="11"/>
      <c r="Y58" s="11"/>
      <c r="Z58" s="11"/>
      <c r="AA58" s="117">
        <f>IF(N56="","",ROUNDUP(N58*10/3,-3))</f>
        <v>120000</v>
      </c>
      <c r="AB58" s="118"/>
      <c r="AC58" s="118"/>
      <c r="AD58" s="118"/>
      <c r="AE58" s="118"/>
      <c r="AF58" s="118"/>
      <c r="AG58" s="118"/>
      <c r="AH58" s="118"/>
      <c r="AI58" s="119"/>
      <c r="AJ58" s="6" t="s">
        <v>3</v>
      </c>
      <c r="AL58" s="2"/>
      <c r="AM58" s="5" t="s">
        <v>5</v>
      </c>
      <c r="AN58" s="2"/>
    </row>
    <row r="59" spans="3:40" ht="15.75" customHeight="1">
      <c r="C59" s="11" t="s">
        <v>20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L59" s="4" t="s">
        <v>58</v>
      </c>
    </row>
    <row r="60" spans="3:40" ht="15.75" customHeight="1">
      <c r="C60" s="11"/>
      <c r="D60" s="71" t="s">
        <v>149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3"/>
      <c r="AK60" s="9" t="str">
        <f>IF(D60="","★","")</f>
        <v/>
      </c>
      <c r="AM60" s="67" t="s">
        <v>177</v>
      </c>
    </row>
    <row r="61" spans="3:40" ht="15.75" customHeight="1">
      <c r="C61" s="11"/>
      <c r="D61" s="120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2"/>
      <c r="AN61" s="67" t="s">
        <v>178</v>
      </c>
    </row>
    <row r="62" spans="3:40" ht="15.75" customHeight="1">
      <c r="C62" s="11"/>
      <c r="D62" s="74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6"/>
      <c r="AL62" s="2" t="s">
        <v>59</v>
      </c>
      <c r="AM62" s="2"/>
    </row>
    <row r="63" spans="3:40" ht="15.75" customHeight="1">
      <c r="C63" s="11" t="s">
        <v>33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L63" s="2"/>
      <c r="AM63" s="5" t="s">
        <v>60</v>
      </c>
    </row>
    <row r="64" spans="3:40" ht="15.75" customHeight="1">
      <c r="C64" s="11"/>
      <c r="D64" s="71" t="s">
        <v>137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3"/>
      <c r="AK64" s="9" t="str">
        <f>IF(D64="","★","")</f>
        <v/>
      </c>
      <c r="AL64" s="2"/>
      <c r="AM64" s="5" t="s">
        <v>0</v>
      </c>
    </row>
    <row r="65" spans="3:45" ht="30.75" customHeight="1">
      <c r="C65" s="11"/>
      <c r="D65" s="74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6"/>
      <c r="AL65" s="49" t="s">
        <v>128</v>
      </c>
      <c r="AM65" s="48"/>
    </row>
    <row r="66" spans="3:45" ht="15.75" customHeight="1">
      <c r="C66" s="11" t="s">
        <v>127</v>
      </c>
      <c r="D66" s="11"/>
      <c r="E66" s="11"/>
      <c r="F66" s="11"/>
      <c r="G66" s="11"/>
      <c r="H66" s="51" t="str">
        <f>IF(J7="食品・飲料","⇒別途「アレルギー成分表」を提出ください。","")</f>
        <v/>
      </c>
      <c r="I66" s="11"/>
      <c r="J66" s="11"/>
      <c r="K66" s="11"/>
      <c r="L66" s="11"/>
      <c r="M66" s="50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L66" s="2"/>
      <c r="AM66" s="5" t="s">
        <v>6</v>
      </c>
    </row>
    <row r="67" spans="3:45" ht="15.75" customHeight="1">
      <c r="C67" s="11"/>
      <c r="D67" s="112" t="s">
        <v>138</v>
      </c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4"/>
      <c r="AK67" s="9" t="str">
        <f>IF(D67="","★","")</f>
        <v/>
      </c>
      <c r="AL67" s="4" t="s">
        <v>65</v>
      </c>
    </row>
    <row r="68" spans="3:45" ht="15.75" customHeight="1">
      <c r="C68" s="11" t="s">
        <v>21</v>
      </c>
      <c r="D68" s="11"/>
      <c r="E68" s="11"/>
      <c r="F68" s="11"/>
      <c r="G68" s="11"/>
      <c r="H68" s="11"/>
      <c r="I68" s="11"/>
      <c r="J68" s="11"/>
      <c r="K68" s="11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M68" s="5" t="s">
        <v>67</v>
      </c>
    </row>
    <row r="69" spans="3:45" ht="15.75" customHeight="1">
      <c r="C69" s="11"/>
      <c r="D69" s="71" t="s">
        <v>151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3"/>
      <c r="AK69" s="9" t="str">
        <f>IF(D69="","★","")</f>
        <v/>
      </c>
      <c r="AM69" s="5" t="s">
        <v>66</v>
      </c>
    </row>
    <row r="70" spans="3:45" ht="14.4">
      <c r="C70" s="11"/>
      <c r="D70" s="74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6"/>
      <c r="AM70" s="5"/>
    </row>
    <row r="71" spans="3:45" ht="15.75" customHeight="1">
      <c r="C71" s="11" t="s">
        <v>22</v>
      </c>
      <c r="D71" s="11"/>
      <c r="E71" s="11"/>
      <c r="F71" s="11"/>
      <c r="G71" s="11"/>
      <c r="H71" s="11"/>
      <c r="I71" s="11"/>
      <c r="J71" s="11"/>
      <c r="K71" s="11"/>
      <c r="L71" s="80" t="s">
        <v>139</v>
      </c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3"/>
      <c r="AK71" s="9" t="str">
        <f>IF(L71="","★","")</f>
        <v/>
      </c>
      <c r="AL71" s="2" t="s">
        <v>69</v>
      </c>
    </row>
    <row r="72" spans="3:45" ht="15.75" customHeight="1">
      <c r="C72" s="11" t="s">
        <v>23</v>
      </c>
      <c r="D72" s="11"/>
      <c r="E72" s="11"/>
      <c r="F72" s="11"/>
      <c r="G72" s="11"/>
      <c r="H72" s="11"/>
      <c r="I72" s="11"/>
      <c r="J72" s="11"/>
      <c r="K72" s="11"/>
      <c r="L72" s="77" t="s">
        <v>140</v>
      </c>
      <c r="M72" s="78"/>
      <c r="N72" s="78"/>
      <c r="O72" s="78"/>
      <c r="P72" s="78"/>
      <c r="Q72" s="79"/>
      <c r="R72" s="13" t="s">
        <v>70</v>
      </c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14" t="s">
        <v>71</v>
      </c>
      <c r="AK72" s="18" t="str">
        <f>IF(L72="通年","",IF(S72="","★",""))</f>
        <v/>
      </c>
      <c r="AL72" s="2" t="s">
        <v>68</v>
      </c>
    </row>
    <row r="73" spans="3:45" ht="15.75" customHeight="1">
      <c r="C73" s="11" t="s">
        <v>24</v>
      </c>
      <c r="D73" s="11"/>
      <c r="E73" s="11"/>
      <c r="F73" s="11"/>
      <c r="G73" s="11"/>
      <c r="H73" s="11"/>
      <c r="I73" s="11"/>
      <c r="J73" s="11"/>
      <c r="K73" s="11"/>
      <c r="L73" s="77" t="s">
        <v>141</v>
      </c>
      <c r="M73" s="78"/>
      <c r="N73" s="78"/>
      <c r="O73" s="78"/>
      <c r="P73" s="78"/>
      <c r="Q73" s="79"/>
      <c r="R73" s="19" t="s">
        <v>70</v>
      </c>
      <c r="S73" s="97" t="s">
        <v>147</v>
      </c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12" t="s">
        <v>71</v>
      </c>
      <c r="AK73" s="18" t="str">
        <f>IF(L73="無し","",IF(S73="","★",""))</f>
        <v/>
      </c>
      <c r="AL73" s="2" t="s">
        <v>76</v>
      </c>
    </row>
    <row r="74" spans="3:45" ht="15.75" customHeight="1">
      <c r="C74" s="11" t="s">
        <v>72</v>
      </c>
      <c r="D74" s="11"/>
      <c r="E74" s="11"/>
      <c r="F74" s="11"/>
      <c r="G74" s="11"/>
      <c r="H74" s="11"/>
      <c r="I74" s="11"/>
      <c r="J74" s="11"/>
      <c r="K74" s="11"/>
      <c r="L74" s="77" t="s">
        <v>142</v>
      </c>
      <c r="M74" s="78"/>
      <c r="N74" s="78"/>
      <c r="O74" s="78"/>
      <c r="P74" s="78"/>
      <c r="Q74" s="79"/>
      <c r="R74" s="90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" t="str">
        <f>IF(L74="","★","")</f>
        <v/>
      </c>
      <c r="AL74" s="2" t="s">
        <v>75</v>
      </c>
    </row>
    <row r="75" spans="3:45" ht="15.75" customHeight="1">
      <c r="C75" s="11" t="s">
        <v>73</v>
      </c>
      <c r="D75" s="11"/>
      <c r="E75" s="11"/>
      <c r="F75" s="11"/>
      <c r="G75" s="11"/>
      <c r="H75" s="11"/>
      <c r="I75" s="11"/>
      <c r="J75" s="11"/>
      <c r="K75" s="11"/>
      <c r="L75" s="94" t="s">
        <v>143</v>
      </c>
      <c r="M75" s="95"/>
      <c r="N75" s="95"/>
      <c r="O75" s="95"/>
      <c r="P75" s="95"/>
      <c r="Q75" s="96"/>
      <c r="R75" s="19" t="s">
        <v>70</v>
      </c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12" t="s">
        <v>71</v>
      </c>
      <c r="AK75" s="18" t="str">
        <f>IF(L75="その他",IF(S75="","★",""),IF(L75="","★",""))</f>
        <v/>
      </c>
      <c r="AL75" s="2" t="s">
        <v>77</v>
      </c>
    </row>
    <row r="76" spans="3:45" ht="15.75" customHeight="1">
      <c r="C76" s="11" t="s">
        <v>74</v>
      </c>
      <c r="D76" s="11"/>
      <c r="E76" s="11"/>
      <c r="F76" s="11"/>
      <c r="G76" s="11"/>
      <c r="H76" s="11"/>
      <c r="I76" s="11"/>
      <c r="J76" s="11"/>
      <c r="K76" s="11"/>
      <c r="L76" s="77" t="s">
        <v>144</v>
      </c>
      <c r="M76" s="78"/>
      <c r="N76" s="78"/>
      <c r="O76" s="78"/>
      <c r="P76" s="78"/>
      <c r="Q76" s="79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9" t="str">
        <f>IF(L76="","★","")</f>
        <v/>
      </c>
      <c r="AS76" s="5" t="s">
        <v>7</v>
      </c>
    </row>
    <row r="77" spans="3:45" ht="15.75" customHeight="1">
      <c r="C77" s="11" t="s">
        <v>25</v>
      </c>
      <c r="D77" s="11"/>
      <c r="E77" s="11"/>
      <c r="F77" s="11"/>
      <c r="G77" s="11"/>
      <c r="H77" s="11"/>
      <c r="I77" s="11"/>
      <c r="J77" s="11"/>
      <c r="K77" s="11"/>
      <c r="L77" s="77">
        <v>14</v>
      </c>
      <c r="M77" s="78"/>
      <c r="N77" s="78"/>
      <c r="O77" s="78"/>
      <c r="P77" s="78"/>
      <c r="Q77" s="79"/>
      <c r="R77" s="11" t="s">
        <v>34</v>
      </c>
      <c r="S77" s="16" t="s">
        <v>35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9" t="str">
        <f>IF(L77="","★","")</f>
        <v/>
      </c>
      <c r="AL77" s="2" t="s">
        <v>78</v>
      </c>
    </row>
    <row r="78" spans="3:45" ht="15.75" customHeight="1">
      <c r="C78" s="11" t="s">
        <v>87</v>
      </c>
      <c r="D78" s="11"/>
      <c r="E78" s="11"/>
      <c r="F78" s="11"/>
      <c r="G78" s="11"/>
      <c r="H78" s="11"/>
      <c r="I78" s="11"/>
      <c r="J78" s="11"/>
      <c r="K78" s="11"/>
      <c r="L78" s="77" t="s">
        <v>145</v>
      </c>
      <c r="M78" s="78"/>
      <c r="N78" s="78"/>
      <c r="O78" s="78"/>
      <c r="P78" s="78"/>
      <c r="Q78" s="79"/>
      <c r="R78" s="42"/>
      <c r="S78" s="42"/>
      <c r="T78" s="11"/>
      <c r="U78" s="42" t="s">
        <v>86</v>
      </c>
      <c r="V78" s="42"/>
      <c r="W78" s="42"/>
      <c r="X78" s="42"/>
      <c r="Y78" s="42"/>
      <c r="Z78" s="42"/>
      <c r="AA78" s="42"/>
      <c r="AB78" s="42"/>
      <c r="AC78" s="42"/>
      <c r="AD78" s="77" t="s">
        <v>146</v>
      </c>
      <c r="AE78" s="78"/>
      <c r="AF78" s="78"/>
      <c r="AG78" s="78"/>
      <c r="AH78" s="78"/>
      <c r="AI78" s="78"/>
      <c r="AJ78" s="79"/>
      <c r="AK78" s="18" t="str">
        <f>IF(OR($L$75="ヤマト運輸",$L$75="佐川急便",$L$75="ゆうパック",$L$75="その他"),IF(L78="","★",""),"")</f>
        <v/>
      </c>
      <c r="AL78" s="9" t="s">
        <v>79</v>
      </c>
    </row>
    <row r="79" spans="3:45" ht="15.75" customHeight="1">
      <c r="C79" s="11" t="s">
        <v>84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9" t="str">
        <f>IF(OR($L$75="ヤマト運輸",$L$75="佐川急便",$L$75="ゆうパック",$L$75="その他"),IF(AD78="","★",""),"")</f>
        <v/>
      </c>
      <c r="AL79" s="4" t="s">
        <v>85</v>
      </c>
    </row>
    <row r="80" spans="3:45" ht="15.75" customHeight="1">
      <c r="C80" s="11"/>
      <c r="D80" s="84" t="s">
        <v>148</v>
      </c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6"/>
      <c r="AL80" s="4" t="s">
        <v>175</v>
      </c>
      <c r="AM80" s="2"/>
    </row>
    <row r="81" spans="3:39" ht="15.75" customHeight="1">
      <c r="C81" s="11"/>
      <c r="D81" s="87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9"/>
      <c r="AL81" s="2"/>
      <c r="AM81" s="5" t="s">
        <v>8</v>
      </c>
    </row>
    <row r="82" spans="3:39" ht="15.75" customHeight="1">
      <c r="AL82" s="2"/>
      <c r="AM82" s="5"/>
    </row>
  </sheetData>
  <sheetProtection algorithmName="SHA-512" hashValue="mEFaFeFOhZ/V/qBaZ3H023QMhVqOku/rJTGi+WE5W4uSwlXquQ+xYL/p6jA1BarC9UUN6ZnbdfO3PU1yujPVaQ==" saltValue="f43ph8v6HLn+TTnAbD5jGw==" spinCount="100000" sheet="1" formatRows="0" selectLockedCells="1"/>
  <mergeCells count="59">
    <mergeCell ref="L27:AJ27"/>
    <mergeCell ref="J8:U8"/>
    <mergeCell ref="AN28:BM28"/>
    <mergeCell ref="L21:AJ22"/>
    <mergeCell ref="L23:AJ23"/>
    <mergeCell ref="L12:AJ13"/>
    <mergeCell ref="L14:AJ14"/>
    <mergeCell ref="E28:K28"/>
    <mergeCell ref="L28:AJ28"/>
    <mergeCell ref="E24:E26"/>
    <mergeCell ref="L24:AJ25"/>
    <mergeCell ref="L26:AJ26"/>
    <mergeCell ref="E15:E17"/>
    <mergeCell ref="L17:AJ17"/>
    <mergeCell ref="L18:AJ18"/>
    <mergeCell ref="L15:AJ16"/>
    <mergeCell ref="S73:AI73"/>
    <mergeCell ref="AD3:AJ3"/>
    <mergeCell ref="H4:AJ4"/>
    <mergeCell ref="H5:O5"/>
    <mergeCell ref="V5:AJ5"/>
    <mergeCell ref="J6:AJ6"/>
    <mergeCell ref="D67:AJ67"/>
    <mergeCell ref="N56:V56"/>
    <mergeCell ref="N57:V57"/>
    <mergeCell ref="N58:V58"/>
    <mergeCell ref="AA58:AI58"/>
    <mergeCell ref="D60:AJ62"/>
    <mergeCell ref="D64:AJ65"/>
    <mergeCell ref="D69:AJ70"/>
    <mergeCell ref="E12:E14"/>
    <mergeCell ref="K31:AJ32"/>
    <mergeCell ref="L77:Q77"/>
    <mergeCell ref="J7:U7"/>
    <mergeCell ref="W7:AJ7"/>
    <mergeCell ref="D80:AJ81"/>
    <mergeCell ref="R74:AJ74"/>
    <mergeCell ref="L71:AJ71"/>
    <mergeCell ref="L72:Q72"/>
    <mergeCell ref="L73:Q73"/>
    <mergeCell ref="L74:Q74"/>
    <mergeCell ref="L75:Q75"/>
    <mergeCell ref="L76:Q76"/>
    <mergeCell ref="S75:AI75"/>
    <mergeCell ref="L78:Q78"/>
    <mergeCell ref="AD78:AJ78"/>
    <mergeCell ref="S72:AI72"/>
    <mergeCell ref="E21:E23"/>
    <mergeCell ref="I34:AJ34"/>
    <mergeCell ref="I35:AJ35"/>
    <mergeCell ref="K47:AJ48"/>
    <mergeCell ref="I50:AJ50"/>
    <mergeCell ref="I51:AJ51"/>
    <mergeCell ref="K52:AJ52"/>
    <mergeCell ref="K36:AJ36"/>
    <mergeCell ref="K39:AJ40"/>
    <mergeCell ref="I42:AJ42"/>
    <mergeCell ref="I43:AJ43"/>
    <mergeCell ref="K44:AJ44"/>
  </mergeCells>
  <phoneticPr fontId="1"/>
  <conditionalFormatting sqref="C10:AJ10 C19:AJ19">
    <cfRule type="expression" dxfId="52" priority="110">
      <formula>AND($C$10=FALSE,$C$19=FALSE,#REF!=FALSE)</formula>
    </cfRule>
  </conditionalFormatting>
  <conditionalFormatting sqref="D69">
    <cfRule type="expression" dxfId="51" priority="46">
      <formula>D69=""</formula>
    </cfRule>
  </conditionalFormatting>
  <conditionalFormatting sqref="D60:AJ62">
    <cfRule type="expression" dxfId="50" priority="50">
      <formula>$D$60=""</formula>
    </cfRule>
  </conditionalFormatting>
  <conditionalFormatting sqref="D64:AJ65">
    <cfRule type="expression" dxfId="49" priority="88">
      <formula>$D$64=""</formula>
    </cfRule>
  </conditionalFormatting>
  <conditionalFormatting sqref="D67:AJ67">
    <cfRule type="expression" dxfId="48" priority="87">
      <formula>D67=""</formula>
    </cfRule>
  </conditionalFormatting>
  <conditionalFormatting sqref="H5:O5">
    <cfRule type="expression" dxfId="47" priority="48">
      <formula>COUNTIF($H$5,"")=1</formula>
    </cfRule>
  </conditionalFormatting>
  <conditionalFormatting sqref="H4:AJ4">
    <cfRule type="expression" dxfId="46" priority="49">
      <formula>COUNTIF($H$4,"")=1</formula>
    </cfRule>
  </conditionalFormatting>
  <conditionalFormatting sqref="I34:AH35">
    <cfRule type="expression" dxfId="45" priority="30">
      <formula>I34&lt;&gt;""</formula>
    </cfRule>
    <cfRule type="expression" dxfId="44" priority="31">
      <formula>$A$31=TRUE</formula>
    </cfRule>
  </conditionalFormatting>
  <conditionalFormatting sqref="I34:AJ35">
    <cfRule type="expression" dxfId="43" priority="8">
      <formula>$C$29=TRUE</formula>
    </cfRule>
  </conditionalFormatting>
  <conditionalFormatting sqref="I35:AJ35">
    <cfRule type="expression" dxfId="42" priority="9">
      <formula>"$c$33=true"</formula>
    </cfRule>
  </conditionalFormatting>
  <conditionalFormatting sqref="I42:AJ43">
    <cfRule type="expression" dxfId="41" priority="24">
      <formula>I42&lt;&gt;""</formula>
    </cfRule>
    <cfRule type="expression" dxfId="40" priority="4">
      <formula>$C$37=TRUE</formula>
    </cfRule>
    <cfRule type="expression" dxfId="39" priority="26">
      <formula>$A$39=TRUE</formula>
    </cfRule>
  </conditionalFormatting>
  <conditionalFormatting sqref="I50:AJ51">
    <cfRule type="expression" dxfId="38" priority="1">
      <formula>$C$45=TRUE</formula>
    </cfRule>
    <cfRule type="expression" dxfId="37" priority="18">
      <formula>I50&lt;&gt;""</formula>
    </cfRule>
    <cfRule type="expression" dxfId="36" priority="21">
      <formula>$A$47=TRUE</formula>
    </cfRule>
  </conditionalFormatting>
  <conditionalFormatting sqref="J7:J8">
    <cfRule type="expression" dxfId="35" priority="109">
      <formula>COUNTIF(J7,"")=1</formula>
    </cfRule>
  </conditionalFormatting>
  <conditionalFormatting sqref="J6:AJ6">
    <cfRule type="expression" dxfId="34" priority="61">
      <formula>COUNTIF(J6,"")=1</formula>
    </cfRule>
  </conditionalFormatting>
  <conditionalFormatting sqref="K31:AJ31">
    <cfRule type="expression" dxfId="33" priority="34">
      <formula>K31&lt;&gt;""</formula>
    </cfRule>
    <cfRule type="expression" dxfId="32" priority="35">
      <formula>$A$31=TRUE</formula>
    </cfRule>
  </conditionalFormatting>
  <conditionalFormatting sqref="K31:AJ32">
    <cfRule type="expression" dxfId="31" priority="11">
      <formula>$C$29=TRUE</formula>
    </cfRule>
  </conditionalFormatting>
  <conditionalFormatting sqref="K39:AJ39">
    <cfRule type="expression" dxfId="30" priority="28">
      <formula>K39&lt;&gt;""</formula>
    </cfRule>
    <cfRule type="expression" dxfId="29" priority="29">
      <formula>$A$39=TRUE</formula>
    </cfRule>
  </conditionalFormatting>
  <conditionalFormatting sqref="K39:AJ40">
    <cfRule type="expression" dxfId="28" priority="6">
      <formula>$C$37=TRUE</formula>
    </cfRule>
  </conditionalFormatting>
  <conditionalFormatting sqref="K47:AJ48">
    <cfRule type="expression" dxfId="27" priority="3">
      <formula>$C$45=TRUE</formula>
    </cfRule>
    <cfRule type="expression" dxfId="26" priority="20">
      <formula>K47&lt;&gt;""</formula>
    </cfRule>
    <cfRule type="expression" dxfId="25" priority="23">
      <formula>$A$47=TRUE</formula>
    </cfRule>
  </conditionalFormatting>
  <conditionalFormatting sqref="L12">
    <cfRule type="expression" dxfId="24" priority="59">
      <formula>$E$10=TRUE</formula>
    </cfRule>
  </conditionalFormatting>
  <conditionalFormatting sqref="L14:L15">
    <cfRule type="expression" dxfId="23" priority="55">
      <formula>$E$10=TRUE</formula>
    </cfRule>
  </conditionalFormatting>
  <conditionalFormatting sqref="L17">
    <cfRule type="expression" dxfId="22" priority="53">
      <formula>$E$10=TRUE</formula>
    </cfRule>
  </conditionalFormatting>
  <conditionalFormatting sqref="L78">
    <cfRule type="expression" dxfId="21" priority="65">
      <formula>$L$78&lt;&gt;""</formula>
    </cfRule>
  </conditionalFormatting>
  <conditionalFormatting sqref="L72:Q77">
    <cfRule type="expression" dxfId="20" priority="80">
      <formula>L72=""</formula>
    </cfRule>
  </conditionalFormatting>
  <conditionalFormatting sqref="L12:AJ17">
    <cfRule type="expression" dxfId="19" priority="52">
      <formula>L12&lt;&gt;""</formula>
    </cfRule>
  </conditionalFormatting>
  <conditionalFormatting sqref="L21:AJ26">
    <cfRule type="expression" dxfId="18" priority="37">
      <formula>L21&lt;&gt;""</formula>
    </cfRule>
  </conditionalFormatting>
  <conditionalFormatting sqref="L21:AJ28">
    <cfRule type="expression" dxfId="17" priority="12">
      <formula>$C$19=TRUE</formula>
    </cfRule>
    <cfRule type="expression" dxfId="16" priority="45">
      <formula>$A19=TRUE</formula>
    </cfRule>
  </conditionalFormatting>
  <conditionalFormatting sqref="L23:AJ28">
    <cfRule type="expression" dxfId="15" priority="44">
      <formula>$A19=TRUE</formula>
    </cfRule>
  </conditionalFormatting>
  <conditionalFormatting sqref="L24:AJ25">
    <cfRule type="expression" dxfId="14" priority="43">
      <formula>$A19=TRUE</formula>
    </cfRule>
  </conditionalFormatting>
  <conditionalFormatting sqref="L26:AJ26">
    <cfRule type="expression" dxfId="13" priority="42">
      <formula>$A19=TRUE</formula>
    </cfRule>
  </conditionalFormatting>
  <conditionalFormatting sqref="L28:AJ28">
    <cfRule type="expression" dxfId="12" priority="41">
      <formula>$A19=TRUE</formula>
    </cfRule>
    <cfRule type="expression" dxfId="11" priority="36">
      <formula>L28&lt;&gt;""</formula>
    </cfRule>
  </conditionalFormatting>
  <conditionalFormatting sqref="L71:AJ71">
    <cfRule type="expression" dxfId="10" priority="82">
      <formula>L71=""</formula>
    </cfRule>
  </conditionalFormatting>
  <conditionalFormatting sqref="N56:V57">
    <cfRule type="expression" dxfId="9" priority="90">
      <formula>COUNTIF(N56,"")=1</formula>
    </cfRule>
  </conditionalFormatting>
  <conditionalFormatting sqref="S72:AI72">
    <cfRule type="expression" dxfId="8" priority="78">
      <formula>$L$72="期間限定"</formula>
    </cfRule>
  </conditionalFormatting>
  <conditionalFormatting sqref="S72:AI73">
    <cfRule type="expression" dxfId="7" priority="75">
      <formula>S72&lt;&gt;""</formula>
    </cfRule>
  </conditionalFormatting>
  <conditionalFormatting sqref="S73:AI73">
    <cfRule type="expression" dxfId="6" priority="76">
      <formula>$L$73="有り"</formula>
    </cfRule>
  </conditionalFormatting>
  <conditionalFormatting sqref="S75:AI75">
    <cfRule type="expression" dxfId="5" priority="73">
      <formula>S75&lt;&gt;""</formula>
    </cfRule>
    <cfRule type="expression" dxfId="4" priority="74">
      <formula>$L$75="その他"</formula>
    </cfRule>
  </conditionalFormatting>
  <conditionalFormatting sqref="V5:AJ5">
    <cfRule type="expression" dxfId="3" priority="47">
      <formula>COUNTIF($V$5,"")=1</formula>
    </cfRule>
  </conditionalFormatting>
  <conditionalFormatting sqref="AD78 L78">
    <cfRule type="expression" dxfId="2" priority="72">
      <formula>OR($L$75="ヤマト運輸",$L$75="佐川急便",$L$75="ゆうパック",$L$75="その他")</formula>
    </cfRule>
  </conditionalFormatting>
  <conditionalFormatting sqref="AD78">
    <cfRule type="expression" dxfId="1" priority="71">
      <formula>$AD$78&lt;&gt;""</formula>
    </cfRule>
  </conditionalFormatting>
  <conditionalFormatting sqref="AD3:AJ3">
    <cfRule type="expression" dxfId="0" priority="67">
      <formula>AD3=""</formula>
    </cfRule>
  </conditionalFormatting>
  <dataValidations count="10">
    <dataValidation imeMode="halfAlpha" allowBlank="1" showInputMessage="1" showErrorMessage="1" sqref="N58:V58" xr:uid="{00000000-0002-0000-0000-000000000000}"/>
    <dataValidation type="list" allowBlank="1" showInputMessage="1" showErrorMessage="1" sqref="J7" xr:uid="{00000000-0002-0000-0000-000001000000}">
      <formula1>"工芸品・雑貨,宿泊・体験,お食事券,食品・飲料"</formula1>
    </dataValidation>
    <dataValidation type="list" allowBlank="1" showInputMessage="1" showErrorMessage="1" sqref="L72:Q72" xr:uid="{00000000-0002-0000-0000-000002000000}">
      <formula1>"通年,期間限定"</formula1>
    </dataValidation>
    <dataValidation type="list" allowBlank="1" showInputMessage="1" showErrorMessage="1" sqref="L73:Q73" xr:uid="{00000000-0002-0000-0000-000003000000}">
      <formula1>"有り,無し"</formula1>
    </dataValidation>
    <dataValidation type="list" allowBlank="1" showInputMessage="1" showErrorMessage="1" sqref="L74:Q74" xr:uid="{00000000-0002-0000-0000-000004000000}">
      <formula1>"可,不可"</formula1>
    </dataValidation>
    <dataValidation type="list" allowBlank="1" showInputMessage="1" showErrorMessage="1" sqref="L75:Q75" xr:uid="{00000000-0002-0000-0000-000005000000}">
      <formula1>"ヤマト運輸,佐川急便,ゆうパック,郵便(レターパックライト),郵便(レターパックプラス),郵便(クリックポスト),メール,その他"</formula1>
    </dataValidation>
    <dataValidation type="list" allowBlank="1" showInputMessage="1" showErrorMessage="1" sqref="L76:Q76" xr:uid="{00000000-0002-0000-0000-000006000000}">
      <formula1>"常温,冷蔵,冷凍,―"</formula1>
    </dataValidation>
    <dataValidation type="date" imeMode="halfAlpha" operator="greaterThanOrEqual" allowBlank="1" showInputMessage="1" showErrorMessage="1" promptTitle="入力方法" prompt="半角で「4/1」等_x000a_と入力してください。" sqref="AD3:AJ3" xr:uid="{00000000-0002-0000-0000-000007000000}">
      <formula1>1</formula1>
    </dataValidation>
    <dataValidation type="whole" imeMode="halfAlpha" operator="greaterThanOrEqual" allowBlank="1" showInputMessage="1" showErrorMessage="1" sqref="N56:V57" xr:uid="{00000000-0002-0000-0000-000008000000}">
      <formula1>0</formula1>
    </dataValidation>
    <dataValidation type="list" allowBlank="1" showInputMessage="1" showErrorMessage="1" sqref="AD78:AJ78 L78:Q78" xr:uid="{00000000-0002-0000-0000-000009000000}">
      <formula1>"指定可能,指定不可能"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8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7620</xdr:rowOff>
                  </from>
                  <to>
                    <xdr:col>35</xdr:col>
                    <xdr:colOff>167640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160020</xdr:rowOff>
                  </from>
                  <to>
                    <xdr:col>36</xdr:col>
                    <xdr:colOff>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7620</xdr:colOff>
                    <xdr:row>17</xdr:row>
                    <xdr:rowOff>175260</xdr:rowOff>
                  </from>
                  <to>
                    <xdr:col>35</xdr:col>
                    <xdr:colOff>198120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 macro="[0]!チェック6_Click">
                <anchor moveWithCells="1">
                  <from>
                    <xdr:col>2</xdr:col>
                    <xdr:colOff>22860</xdr:colOff>
                    <xdr:row>35</xdr:row>
                    <xdr:rowOff>175260</xdr:rowOff>
                  </from>
                  <to>
                    <xdr:col>30</xdr:col>
                    <xdr:colOff>182880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</xdr:col>
                    <xdr:colOff>182880</xdr:colOff>
                    <xdr:row>43</xdr:row>
                    <xdr:rowOff>175260</xdr:rowOff>
                  </from>
                  <to>
                    <xdr:col>35</xdr:col>
                    <xdr:colOff>114300</xdr:colOff>
                    <xdr:row>45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2"/>
  <sheetViews>
    <sheetView workbookViewId="0">
      <selection activeCell="S2" sqref="S2"/>
    </sheetView>
  </sheetViews>
  <sheetFormatPr defaultRowHeight="12.6"/>
  <cols>
    <col min="1" max="1" width="9.6640625" customWidth="1"/>
  </cols>
  <sheetData>
    <row r="1" spans="1:40" s="46" customFormat="1" ht="20.100000000000001" customHeight="1">
      <c r="A1" s="46" t="s">
        <v>9</v>
      </c>
      <c r="B1" s="43" t="s">
        <v>88</v>
      </c>
      <c r="C1" s="43" t="s">
        <v>89</v>
      </c>
      <c r="D1" s="43" t="s">
        <v>90</v>
      </c>
      <c r="E1" s="44" t="s">
        <v>91</v>
      </c>
      <c r="F1" s="44" t="s">
        <v>92</v>
      </c>
      <c r="G1" s="44" t="s">
        <v>93</v>
      </c>
      <c r="H1" s="44" t="s">
        <v>94</v>
      </c>
      <c r="I1" s="44" t="s">
        <v>95</v>
      </c>
      <c r="J1" s="44" t="s">
        <v>96</v>
      </c>
      <c r="K1" s="44" t="s">
        <v>97</v>
      </c>
      <c r="L1" s="44" t="s">
        <v>98</v>
      </c>
      <c r="M1" s="44" t="s">
        <v>99</v>
      </c>
      <c r="N1" s="44" t="s">
        <v>100</v>
      </c>
      <c r="O1" s="44" t="s">
        <v>101</v>
      </c>
      <c r="P1" s="44" t="s">
        <v>102</v>
      </c>
      <c r="Q1" s="44" t="s">
        <v>103</v>
      </c>
      <c r="R1" s="44" t="s">
        <v>104</v>
      </c>
      <c r="S1" s="44" t="s">
        <v>176</v>
      </c>
      <c r="T1" s="45" t="s">
        <v>105</v>
      </c>
      <c r="U1" s="45" t="s">
        <v>106</v>
      </c>
      <c r="V1" s="45" t="s">
        <v>107</v>
      </c>
      <c r="W1" s="44" t="s">
        <v>108</v>
      </c>
      <c r="X1" s="44" t="s">
        <v>109</v>
      </c>
      <c r="Y1" s="44" t="s">
        <v>110</v>
      </c>
      <c r="Z1" s="44" t="s">
        <v>111</v>
      </c>
      <c r="AA1" s="44" t="s">
        <v>112</v>
      </c>
      <c r="AB1" s="44" t="s">
        <v>113</v>
      </c>
      <c r="AC1" s="46" t="s">
        <v>114</v>
      </c>
      <c r="AD1" s="46" t="s">
        <v>115</v>
      </c>
      <c r="AE1" s="46" t="s">
        <v>116</v>
      </c>
      <c r="AF1" s="46" t="s">
        <v>117</v>
      </c>
      <c r="AG1" s="46" t="s">
        <v>118</v>
      </c>
      <c r="AH1" s="46" t="s">
        <v>119</v>
      </c>
      <c r="AI1" s="46" t="s">
        <v>120</v>
      </c>
      <c r="AJ1" s="46" t="s">
        <v>121</v>
      </c>
      <c r="AK1" s="47" t="s">
        <v>122</v>
      </c>
      <c r="AL1" s="44" t="s">
        <v>123</v>
      </c>
      <c r="AM1" s="44" t="s">
        <v>124</v>
      </c>
      <c r="AN1" s="44" t="s">
        <v>125</v>
      </c>
    </row>
    <row r="2" spans="1:40" s="52" customFormat="1">
      <c r="A2" s="53" t="str">
        <f>TEXT('様式1-2'!AD3,"yyyy/m/d")</f>
        <v>2025/11/1</v>
      </c>
      <c r="B2" s="52" t="str">
        <f>'様式1-2'!H4</f>
        <v>たいとう株式会社</v>
      </c>
      <c r="C2" s="52" t="str">
        <f>'様式1-2'!H5</f>
        <v>代表取締役</v>
      </c>
      <c r="D2" s="52" t="str">
        <f>'様式1-2'!V5</f>
        <v>台東　太郎</v>
      </c>
      <c r="E2" s="52" t="str">
        <f>'様式1-2'!J6</f>
        <v>本革二つ折り長財布</v>
      </c>
      <c r="F2" s="52" t="str">
        <f>'様式1-2'!J7</f>
        <v>工芸品・雑貨</v>
      </c>
      <c r="G2" s="52" t="b">
        <f>IF('様式1-2'!C10=FALSE,"―",'様式1-2'!C10)</f>
        <v>1</v>
      </c>
      <c r="H2" s="52" t="str">
        <f>IF(G2="―","―",'様式1-2'!L12)</f>
        <v>裁断した革を財布の形に縫製し、部品パーツ等をつけている。</v>
      </c>
      <c r="I2" s="52" t="str">
        <f>IF(G2="―","―",'様式1-2'!L14)</f>
        <v>東京都台東区○○■丁目■番地■号</v>
      </c>
      <c r="J2" s="52" t="str">
        <f>IF(G2="―","―",'様式1-2'!L15)</f>
        <v>革を型に裁断して、色染め、色止め加工を行っている。</v>
      </c>
      <c r="K2" s="52" t="str">
        <f>IF(G2="―","―",'様式1-2'!L17)</f>
        <v>○○県○○市○○□丁目□番地□号</v>
      </c>
      <c r="L2" s="52" t="str">
        <f>IF('様式1-2'!L18="","―",'様式1-2'!L18)</f>
        <v>―</v>
      </c>
      <c r="M2" s="52" t="str">
        <f>IF('様式1-2'!C19=FALSE,"―",'様式1-2'!C19)</f>
        <v>―</v>
      </c>
      <c r="N2" s="52" t="str">
        <f>IF(M2="―","―",'様式1-2'!K21)</f>
        <v>―</v>
      </c>
      <c r="O2" s="52" t="str">
        <f>IF(M2="―","―",'様式1-2'!I25)</f>
        <v>―</v>
      </c>
      <c r="P2" s="52" t="str">
        <f>IF(M2="―","―",'様式1-2'!I26)</f>
        <v>―</v>
      </c>
      <c r="Q2" s="52" t="str">
        <f>IF('様式1-2'!K28="","",'様式1-2'!K28)</f>
        <v/>
      </c>
      <c r="R2" s="52" t="str">
        <f>IF('様式1-2'!$C$29=FALSE,"―",'様式1-2'!$C$29)</f>
        <v>―</v>
      </c>
      <c r="S2" s="52" t="str">
        <f>IF(R2="ー","―",'様式1-2'!$K$31)</f>
        <v>―</v>
      </c>
      <c r="T2" s="54">
        <f>'様式1-2'!N56</f>
        <v>35000</v>
      </c>
      <c r="U2" s="54">
        <f>'様式1-2'!N57</f>
        <v>1000</v>
      </c>
      <c r="V2" s="54">
        <f>'様式1-2'!N58</f>
        <v>36000</v>
      </c>
      <c r="W2" s="54">
        <f>'様式1-2'!AA58</f>
        <v>120000</v>
      </c>
      <c r="X2" s="52" t="str">
        <f>'様式1-2'!D60</f>
        <v>高品質の本革を使用したシンプルな長財布です。すべて職人による手作りで、長期間ご愛用いただける品です。大きく開いて、仕切りもたくさんあり、必要なものが全てまとまります。</v>
      </c>
      <c r="Y2" s="52" t="str">
        <f>'様式1-2'!D64</f>
        <v>財布１点、カラー選択（黒、赤、茶色）、サイズ：　縦約8cm×横約18ｃｍ×幅約2ｃｍ、重さ：約150g
小銭入れ：1か所（直線ファスナー、マチ付き）、カードポケット：内側8か所、背面ポケット：1か所</v>
      </c>
      <c r="Z2" s="52" t="str">
        <f>'様式1-2'!D67</f>
        <v>素材：牛革</v>
      </c>
      <c r="AA2" s="52" t="str">
        <f>'様式1-2'!D69</f>
        <v>画像はイメージです。天然の革を使用しているため、材質や色合いが写真と若干異なる場合がございます。また、すべて職人による手作りのため、個体差があります。</v>
      </c>
      <c r="AB2" s="52" t="str">
        <f>'様式1-2'!L71</f>
        <v>特になし</v>
      </c>
      <c r="AC2" s="52" t="str">
        <f>'様式1-2'!L72</f>
        <v>通年</v>
      </c>
      <c r="AD2" s="52" t="str">
        <f>IF('様式1-2'!S72="","",'様式1-2'!S72)</f>
        <v/>
      </c>
      <c r="AE2" s="52" t="str">
        <f>'様式1-2'!L73</f>
        <v>有り</v>
      </c>
      <c r="AF2" s="52" t="str">
        <f>IF('様式1-2'!S73="","",'様式1-2'!S73)</f>
        <v>月１０個</v>
      </c>
      <c r="AG2" s="52" t="str">
        <f>'様式1-2'!L74</f>
        <v>可</v>
      </c>
      <c r="AH2" s="52" t="str">
        <f>'様式1-2'!L75</f>
        <v>ヤマト運輸</v>
      </c>
      <c r="AI2" s="52" t="str">
        <f>IF('様式1-2'!S75="","",'様式1-2'!S75)</f>
        <v/>
      </c>
      <c r="AJ2" s="52" t="str">
        <f>'様式1-2'!L76</f>
        <v>―</v>
      </c>
      <c r="AK2" s="52">
        <f>'様式1-2'!L77</f>
        <v>14</v>
      </c>
      <c r="AL2" s="52" t="str">
        <f>'様式1-2'!L78</f>
        <v>指定不可能</v>
      </c>
      <c r="AM2" s="52" t="str">
        <f>'様式1-2'!AD78</f>
        <v>指定可能</v>
      </c>
      <c r="AN2" s="52" t="str">
        <f>IF('様式1-2'!D80="","",'様式1-2'!D80)</f>
        <v>特になし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様式1-2</vt:lpstr>
      <vt:lpstr>集約用</vt:lpstr>
      <vt:lpstr>'様式1-2'!Print_Area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2022-04-02T07:02:20Z</dcterms:created>
  <dcterms:modified xsi:type="dcterms:W3CDTF">2025-10-08T08:44:59Z</dcterms:modified>
</cp:coreProperties>
</file>